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enter1\dfs$\Doc\KBDocuments\Risk Management\Pillar 3 Risk Disclosures\2019\Q2 2019\"/>
    </mc:Choice>
  </mc:AlternateContent>
  <bookViews>
    <workbookView xWindow="0" yWindow="0" windowWidth="25200" windowHeight="11970" tabRatio="901" firstSheet="2" activeTab="13"/>
  </bookViews>
  <sheets>
    <sheet name="Disclaimer" sheetId="1" r:id="rId1"/>
    <sheet name="Index" sheetId="2" r:id="rId2"/>
    <sheet name="EU OV1" sheetId="8" r:id="rId3"/>
    <sheet name="OFD" sheetId="9" r:id="rId4"/>
    <sheet name="EU CR1-A" sheetId="26" r:id="rId5"/>
    <sheet name="EU CR1-B" sheetId="25" r:id="rId6"/>
    <sheet name="EU CR1-C" sheetId="27" r:id="rId7"/>
    <sheet name="EU CR1-D" sheetId="28" r:id="rId8"/>
    <sheet name="EU CR1-E" sheetId="29" r:id="rId9"/>
    <sheet name="EU CR2-A" sheetId="30" r:id="rId10"/>
    <sheet name="EU CR2-B" sheetId="32" r:id="rId11"/>
    <sheet name="EU CR3" sheetId="31" r:id="rId12"/>
    <sheet name="EU CR4" sheetId="10" r:id="rId13"/>
    <sheet name="EU CR5" sheetId="11" r:id="rId14"/>
    <sheet name="EU CCR1" sheetId="17" r:id="rId15"/>
    <sheet name="EU CCR2" sheetId="19" r:id="rId16"/>
    <sheet name="EU CCR3" sheetId="18" r:id="rId17"/>
    <sheet name="EU CCR5-A" sheetId="20" r:id="rId18"/>
    <sheet name="EU CCR5-B" sheetId="21" r:id="rId19"/>
    <sheet name="EU MR1" sheetId="22" r:id="rId20"/>
  </sheets>
  <definedNames>
    <definedName name="_xlnm._FilterDatabase" localSheetId="4" hidden="1">'EU CR1-A'!$B$54:$E$54</definedName>
  </definedNames>
  <calcPr calcId="152511"/>
  <customWorkbookViews>
    <customWorkbookView name="Unnur Ylfa Magnúsdóttir - Personal View" guid="{E15FBE34-FE0E-4FB3-BF77-D720D4424F83}" mergeInterval="0" personalView="1" maximized="1" xWindow="-1688" yWindow="-8" windowWidth="1696" windowHeight="1066" tabRatio="901" activeSheetId="2"/>
    <customWorkbookView name="Sævarður Einarsson - Personal View" guid="{B3B79DE6-B790-447F-9BF8-243B216057B6}" mergeInterval="0" personalView="1" maximized="1" xWindow="-8" yWindow="-8" windowWidth="1696" windowHeight="1026" tabRatio="901" activeSheetId="19"/>
    <customWorkbookView name="Elma Rún Friðriksdóttir - Personal View" guid="{0886076D-53EA-4907-B727-AEB3E85E12E6}" mergeInterval="0" personalView="1" maximized="1" xWindow="-8" yWindow="-8" windowWidth="1696" windowHeight="1026" tabRatio="901" activeSheetId="8"/>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27" l="1"/>
  <c r="C7" i="10" l="1"/>
  <c r="L7" i="10"/>
  <c r="C11" i="10"/>
  <c r="L11" i="10" s="1"/>
  <c r="C12" i="10"/>
  <c r="L12" i="10" s="1"/>
  <c r="C14" i="10"/>
  <c r="L14" i="10" s="1"/>
  <c r="L17" i="10"/>
  <c r="L16" i="10"/>
  <c r="L20" i="10"/>
  <c r="L19" i="10"/>
  <c r="L18" i="10"/>
  <c r="L15" i="10"/>
  <c r="L13" i="10"/>
  <c r="L8" i="10"/>
  <c r="L9" i="10"/>
  <c r="L10" i="10"/>
  <c r="C19" i="8"/>
  <c r="E13" i="22" l="1"/>
  <c r="D13" i="22"/>
  <c r="C1" i="1" l="1"/>
  <c r="D1" i="1" s="1"/>
  <c r="E1" i="1" s="1"/>
  <c r="F1" i="1" s="1"/>
</calcChain>
</file>

<file path=xl/sharedStrings.xml><?xml version="1.0" encoding="utf-8"?>
<sst xmlns="http://schemas.openxmlformats.org/spreadsheetml/2006/main" count="553" uniqueCount="374">
  <si>
    <t>Central governments or central banks</t>
  </si>
  <si>
    <t>Corporates</t>
  </si>
  <si>
    <t>Retail</t>
  </si>
  <si>
    <t>Market risk</t>
  </si>
  <si>
    <t>Total</t>
  </si>
  <si>
    <t>Public sector entities</t>
  </si>
  <si>
    <t>Credit risk (excluding CCR)</t>
  </si>
  <si>
    <t>Settlement risk</t>
  </si>
  <si>
    <t>Large exposures</t>
  </si>
  <si>
    <t>Amounts below the thresholds for deduction (subject to 250% risk weight)</t>
  </si>
  <si>
    <t>Institutions</t>
  </si>
  <si>
    <t>Equity</t>
  </si>
  <si>
    <t>Secured by mortgages on immovable property</t>
  </si>
  <si>
    <t>Exposures in default</t>
  </si>
  <si>
    <t>Replacement cost/current market value</t>
  </si>
  <si>
    <t>Potential future credit exposure</t>
  </si>
  <si>
    <t>Mark to market</t>
  </si>
  <si>
    <t>Original exposure</t>
  </si>
  <si>
    <t>Financial collateral comprehensive method (for SFTs)</t>
  </si>
  <si>
    <t>VaR for SFTs</t>
  </si>
  <si>
    <t>Exposure value</t>
  </si>
  <si>
    <t>Total portfolios subject to the advanced method</t>
  </si>
  <si>
    <t>Based on the original exposure method</t>
  </si>
  <si>
    <t>Total subject to the CVA capital charge</t>
  </si>
  <si>
    <t>Exposure classes</t>
  </si>
  <si>
    <t>Multilateral development banks</t>
  </si>
  <si>
    <t>Other items</t>
  </si>
  <si>
    <t>Capital requirements</t>
  </si>
  <si>
    <t>Outright products</t>
  </si>
  <si>
    <t>Interest rate risk (general and specific)</t>
  </si>
  <si>
    <t>Equity risk (general and specific)</t>
  </si>
  <si>
    <t>Foreign exchange risk</t>
  </si>
  <si>
    <t>Securitisation (specific risk)</t>
  </si>
  <si>
    <t>Regional governments or local authorities</t>
  </si>
  <si>
    <t>Exposures associated with particularly high risk</t>
  </si>
  <si>
    <t>Derivatives</t>
  </si>
  <si>
    <t>Of which unrated</t>
  </si>
  <si>
    <t>Gross positive fair value or net carrying amount</t>
  </si>
  <si>
    <t>Netting benefits</t>
  </si>
  <si>
    <t>Netted current credit exposure</t>
  </si>
  <si>
    <t>Collateral held</t>
  </si>
  <si>
    <t>Net credit exposure</t>
  </si>
  <si>
    <t>SFTs</t>
  </si>
  <si>
    <t>Collateral used in derivative transactions</t>
  </si>
  <si>
    <t>Segregated</t>
  </si>
  <si>
    <t>Unsegregated</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</si>
  <si>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</si>
  <si>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</si>
  <si>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</si>
  <si>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</si>
  <si>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</si>
  <si>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</si>
  <si>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CCR</t>
  </si>
  <si>
    <t>Securitisation exposures in the banking book (after the cap)</t>
  </si>
  <si>
    <t>Operational risk</t>
  </si>
  <si>
    <t>Common Equity Tier 1 capital: instruments and reserves</t>
  </si>
  <si>
    <t>Capital instruments and the related share premium accounts</t>
  </si>
  <si>
    <t>Retained earnings</t>
  </si>
  <si>
    <t>Accumulated other comprehensive income (and any other reserves)</t>
  </si>
  <si>
    <t>Funds for general banking risk</t>
  </si>
  <si>
    <t>3a</t>
  </si>
  <si>
    <t>Amount of qualifying items referred to in Article 484 (3) and the related share premium accounts subject to phase out from CET1</t>
  </si>
  <si>
    <t>Minority interests (amount allowed in consolidated CET1)</t>
  </si>
  <si>
    <t>Independently reviewed interim profits net of any foreseeable charge or dividend</t>
  </si>
  <si>
    <t>5a</t>
  </si>
  <si>
    <t>Common Equity Tier 1 (CET1) capital before regulatory adjustments</t>
  </si>
  <si>
    <t>Common Equity Tier 1 (CET1) capital: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</si>
  <si>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</si>
  <si>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</si>
  <si>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</si>
  <si>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</si>
  <si>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</si>
  <si>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</si>
  <si>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</si>
  <si>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</si>
  <si>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</si>
  <si>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</si>
  <si>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20a</t>
  </si>
  <si>
    <t>Losses for the current financial year (negative amount)</t>
  </si>
  <si>
    <t>25a</t>
  </si>
  <si>
    <t>Foreseeable tax charges relating to CET1 items (negative amount)</t>
  </si>
  <si>
    <t>25b</t>
  </si>
  <si>
    <t>Regulatory adjustments applied to Common Equity Tier 1 in respect of amounts subject to pre-CRR treatment</t>
  </si>
  <si>
    <t>Regulatory adjustments relating to unrealised gains and losses pursuant to Articles 467 and 468</t>
  </si>
  <si>
    <t>26a</t>
  </si>
  <si>
    <t>Amount to be deducted from or added to Common Equity Tier 1 capital with regard to additional filters and deductions required pre CRR</t>
  </si>
  <si>
    <t>26b</t>
  </si>
  <si>
    <t>Qualifying AT1 deductions that exceeds the AT1 capital of the institution (negative amount)</t>
  </si>
  <si>
    <t>Total regulatory adjustments to Common Equity Tier 1 (CET1)</t>
  </si>
  <si>
    <t>Common Equity Tier 1  (CET1) capital</t>
  </si>
  <si>
    <t>Additional Tier 1 (AT1) capital: instruments</t>
  </si>
  <si>
    <t>Amount of qualifying items referred to in Article 484 (4) and the related share premium accounts subject to phase out from AT1</t>
  </si>
  <si>
    <t xml:space="preserve">Qualifying Tier 1 capital included in consolidated AT1 capital (including minority interest not included in row 5) issued by subsidiaries and held by third parties </t>
  </si>
  <si>
    <t>Additional Tier 1 (AT1) capital before regulatory adjustments</t>
  </si>
  <si>
    <t>Additional Tier 1 (AT1) capital: regulatory adjustments</t>
  </si>
  <si>
    <t>Direct and indirect holdings by an institution of own AT1 instruments (negative amount)</t>
  </si>
  <si>
    <t>Holdings of the AT1 instruments of financial sector entities where those entities have reciprocal cross holdings with the institution designed to inflate artificially the own funds of the institution (negative amount)</t>
  </si>
  <si>
    <t>Regulatory adjustments applied to Additional Tier 1 capital in respect of amounts subject to pre-CRR treatment and transitional treatments subject to phase-out as prescribed in Regulation (EU) No 585/2013 (ie. CRR residual amounts)</t>
  </si>
  <si>
    <t>Residual amounts deducted from Additional Tier 1 capital with regard to deduction from Common Equity Tier 1 capital during the transitional period pursuant to article 472 of Regulation (EU) No 575/2013</t>
  </si>
  <si>
    <t>41a</t>
  </si>
  <si>
    <t>Residual amounts deducted from Additional Tier 1 capital with regard to deduction from Tier 2 capital during the transitional period pursuant to article 475 of Regulation (EU) No 575/2013</t>
  </si>
  <si>
    <t>41b</t>
  </si>
  <si>
    <t>Amounts to be deducted from added to Additional Tier 1 capital with regard to additional filters and deductions required pre- CRR</t>
  </si>
  <si>
    <t>41c</t>
  </si>
  <si>
    <t>Qualifying T2 deductions that exceed the T2 capital of the institution (negative amount)</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</si>
  <si>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</si>
  <si>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</si>
  <si>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</si>
  <si>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</si>
  <si>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</si>
  <si>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 and AT1 instruments not included in rows 5 or 34) issued by subsidiaries and held by third party</t>
  </si>
  <si>
    <t>Credit risk adjustments</t>
  </si>
  <si>
    <t xml:space="preserve">Tier 2 (T2) capital before regulatory adjustment </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</si>
  <si>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</si>
  <si>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</si>
  <si>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institutions designed to inflate artificially the own funds of the institution (negative amount)</t>
  </si>
  <si>
    <t>Regulatory adjustments applied to tier 2 in respect of amounts subject to pre-CRR treatment and transitional treatments subject to phase out as prescribed in Regulation (EU) No 575/2013 (i.e. CRR residual amounts)</t>
  </si>
  <si>
    <t>Residual amounts deducted from Tier 2 capital with regard to deduction from Common Equity Tier 1 capital during the transitional period pursuant to article 472 of Regulation (EU) No 575/2013</t>
  </si>
  <si>
    <t>56a</t>
  </si>
  <si>
    <t>Residual amounts deducted from Tier 2 capital with regard to deduction from Additional Tier 1 capital during the transitional period pursuant to article 475 of Regulation (EU) No 575/2013</t>
  </si>
  <si>
    <t>56b</t>
  </si>
  <si>
    <t>Amounts to be deducted from or added to Tier 2 capital with regard to additional filters and deductions required pre- CRR</t>
  </si>
  <si>
    <t>56c</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</si>
  <si>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</si>
  <si>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</si>
  <si>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</si>
  <si>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575/2013 (i.e. CRR residual amount)</t>
  </si>
  <si>
    <t>59a</t>
  </si>
  <si>
    <t>Total risk-weighted assets</t>
  </si>
  <si>
    <t>Capital ratios and buffers</t>
  </si>
  <si>
    <t>Common Equity Tier 1 (as a percentage of total risk exposure amount)</t>
  </si>
  <si>
    <t>Tier 1 (as a percentage of total risk exposure amount)</t>
  </si>
  <si>
    <t>Total capital (as a percentage of total risk exposure amount)</t>
  </si>
  <si>
    <t>67a</t>
  </si>
  <si>
    <t>Common Equity Tier 1 available to meet buffers (as a percentage of risk exposure amount) 2)</t>
  </si>
  <si>
    <t>Amounts below the thresholds for deduction (before risk-weighting)</t>
  </si>
  <si>
    <t>Applicable caps on the inclusion of provisions in Tier 2</t>
  </si>
  <si>
    <t>Credit risk adjustments included in T2 in respect of exposures subject to standardized approach (prior to the application of the cap)</t>
  </si>
  <si>
    <t>Cap on inclusion of credit risk adjustments in T2 under standardized approach</t>
  </si>
  <si>
    <t>Credit risk adjustments included in T2 in respect of exposures subject to internal rating-based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</si>
  <si>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</si>
  <si>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</si>
  <si>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</si>
  <si>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</si>
  <si>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</si>
  <si>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</si>
  <si>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</si>
  <si>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</si>
  <si>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t xml:space="preserve">     of which: capital conservation buffer requirement</t>
  </si>
  <si>
    <t xml:space="preserve">     of which: countercyclical buffer requirement</t>
  </si>
  <si>
    <t xml:space="preserve">     of which: systemic risk buffer requirement</t>
  </si>
  <si>
    <t xml:space="preserve">     of which: Global Systemically Important Institution (G-SII) or Other Systemically Important Institution (O-SII) buffer</t>
  </si>
  <si>
    <t>[non-relevant in EU regulation]</t>
  </si>
  <si>
    <t>Net exposures before CCF and CRM</t>
  </si>
  <si>
    <t>EAD post CCF and CRM</t>
  </si>
  <si>
    <t>On-balance sheet</t>
  </si>
  <si>
    <t>Off-balance sheet</t>
  </si>
  <si>
    <t>Risk weights</t>
  </si>
  <si>
    <t>Corporate</t>
  </si>
  <si>
    <t>Other collateral</t>
  </si>
  <si>
    <t>EAD post CRM</t>
  </si>
  <si>
    <t>Standardized approach</t>
  </si>
  <si>
    <t>IMM (for derivatives and SFTs)</t>
  </si>
  <si>
    <t>Financial collateral simple method (for SFTs)</t>
  </si>
  <si>
    <t>All portfolios subject to the standardized method</t>
  </si>
  <si>
    <t>Central governments and central banks</t>
  </si>
  <si>
    <t>Cross-product  netting</t>
  </si>
  <si>
    <t>Cash - domestic currency</t>
  </si>
  <si>
    <t>Cash - other currency</t>
  </si>
  <si>
    <t>Domestic sovereign debt</t>
  </si>
  <si>
    <t>Other sovereign debt</t>
  </si>
  <si>
    <t>Equity securities</t>
  </si>
  <si>
    <t>Fair Value of Collateral received</t>
  </si>
  <si>
    <t>Item</t>
  </si>
  <si>
    <t>Fair Value of Collateral posted</t>
  </si>
  <si>
    <t>Collateral used in SFTS</t>
  </si>
  <si>
    <t>Commodity risk</t>
  </si>
  <si>
    <t>Options (non-delta)</t>
  </si>
  <si>
    <t>Direct, indirect and synthetic holdings of the CET1 instruments of financial sector entities where those entities have reciprocal cross holdings with the institution designed to inflate artificially the own funds of the institution (negatvie amount)</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</si>
  <si>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</si>
  <si>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 xml:space="preserve">Direct, indirect and synthetic holdings of the CET1 instruments of financial sector entities where the institution has a significant investment in those entities (amount above 10% threshold and net of eligible short positions) (negative amount) </t>
  </si>
  <si>
    <t>Amount exceeding the 15% threshold (negative amount)</t>
  </si>
  <si>
    <t>Exposure amount of the following items which qualify for a RW of 1250%, where the institution opts for the deduction alternative</t>
  </si>
  <si>
    <t>Deferred tax assets arising from temporary difference (amount above 10% percent threshold, net of related tax liability where the conditions in Article 38  (3) are met) (negative amount)</t>
  </si>
  <si>
    <t>Direct, indirect and synthetic holdings of the T2 instruments and subordinated loans of financial sector entities where the institution has a significant investment in those entities (net of eligible short positions) (negative amounts)</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</si>
  <si>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</si>
  <si>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Deferred tax assets arising from temporary difference (amount below 10% threshold, net of related tax liability where the conditions in Article 38  (3) are met)</t>
  </si>
  <si>
    <t>Direct and indirect holdings of the CET1 instruments of financial sector entities where the institution has a significant investment in those entities (amount below 10% threshold and net of eligible short positions</t>
  </si>
  <si>
    <t>Direct and indirect holdings of the capital of financial sector entities where the institution does not have a significant investment in those entities (amount below 10% threshold and net of eligible short positions</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</si>
  <si>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</si>
  <si>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 xml:space="preserve">Direct, indirect and synthetic holdings of the AT1 instruments of financial sector entities where the institution has a significant investment in those entities (amount above 10% threshold and net of eligible short positions) (negative amount) </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</si>
  <si>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</si>
  <si>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Index</t>
  </si>
  <si>
    <t>Collective investments undertakings (CIU)</t>
  </si>
  <si>
    <t>Gross carrying value of</t>
  </si>
  <si>
    <t>Defaulted exposures</t>
  </si>
  <si>
    <t>Non-defaulted exposures</t>
  </si>
  <si>
    <t>General credit risk adjustment</t>
  </si>
  <si>
    <t>Net values</t>
  </si>
  <si>
    <t>Administrative bodies</t>
  </si>
  <si>
    <t>Collective investment undertaking</t>
  </si>
  <si>
    <t xml:space="preserve">     of which: Loans to Customers</t>
  </si>
  <si>
    <t xml:space="preserve">     of which: Debt securities</t>
  </si>
  <si>
    <t xml:space="preserve">     of which: Off-balance sheet exposures</t>
  </si>
  <si>
    <t>Agriculture</t>
  </si>
  <si>
    <t>Financial and insurance services</t>
  </si>
  <si>
    <t>Fishing industry</t>
  </si>
  <si>
    <t>Individual</t>
  </si>
  <si>
    <t>Industry, energy and manufacturing</t>
  </si>
  <si>
    <t>Information and communication technology</t>
  </si>
  <si>
    <t>Public administration, human health and social act.</t>
  </si>
  <si>
    <t>Real estate and construction</t>
  </si>
  <si>
    <t>Services</t>
  </si>
  <si>
    <t>Transportation</t>
  </si>
  <si>
    <t>Wholesale and retail trades</t>
  </si>
  <si>
    <t xml:space="preserve">Other </t>
  </si>
  <si>
    <t>Iceland</t>
  </si>
  <si>
    <t>N-America</t>
  </si>
  <si>
    <t>Nordic</t>
  </si>
  <si>
    <t>Rest</t>
  </si>
  <si>
    <t>≤ 30 days</t>
  </si>
  <si>
    <t>&gt; 30 days            ≤ 60 days</t>
  </si>
  <si>
    <t>&gt; 60 days            ≤ 90 days</t>
  </si>
  <si>
    <t>&gt; 90 days            ≤ 180 days</t>
  </si>
  <si>
    <t>&gt; 180 days            ≤ 1 year</t>
  </si>
  <si>
    <t>&gt; 1 year</t>
  </si>
  <si>
    <t>Total loans</t>
  </si>
  <si>
    <t>Off-balance-sheet exposures</t>
  </si>
  <si>
    <t>Loans and advances</t>
  </si>
  <si>
    <t>Debt Securities</t>
  </si>
  <si>
    <t>Of which forborne</t>
  </si>
  <si>
    <t>Of which impaired</t>
  </si>
  <si>
    <t>Of which defaulted</t>
  </si>
  <si>
    <t>Of which forborne exposures</t>
  </si>
  <si>
    <t>On non-performing exposures</t>
  </si>
  <si>
    <t>On performing exposures</t>
  </si>
  <si>
    <t>Of which non-performing</t>
  </si>
  <si>
    <t>Of which performing forborne</t>
  </si>
  <si>
    <t>Of which performing but past due &gt; 30 days and &lt;= 90 days</t>
  </si>
  <si>
    <t>Collaterals and financial guarantees received</t>
  </si>
  <si>
    <t>Accumulated impairment and provisions and negative fair value adjustments due to credit risk</t>
  </si>
  <si>
    <t>Gross carrying values of performing and non-performing exposures</t>
  </si>
  <si>
    <t>EU OV1</t>
  </si>
  <si>
    <t>EU CR4</t>
  </si>
  <si>
    <t>EU CR5</t>
  </si>
  <si>
    <t>EU CCR1</t>
  </si>
  <si>
    <t>EU CCR3</t>
  </si>
  <si>
    <t>EU CCR2</t>
  </si>
  <si>
    <t xml:space="preserve">Credit risk exposure and credit risk mitigation effects </t>
  </si>
  <si>
    <t xml:space="preserve">Exposure at Default (post CRM and CCF) by exposure classes and risk-weights </t>
  </si>
  <si>
    <t>Analysis of counterparty credit risk exposure by approach</t>
  </si>
  <si>
    <t xml:space="preserve">CCR exposures by standardized risk-weights and exposure class </t>
  </si>
  <si>
    <t xml:space="preserve">Credit valuation adjustment (CVA) capital charge </t>
  </si>
  <si>
    <t>EU CCR5-A</t>
  </si>
  <si>
    <t>EU CCR5-B</t>
  </si>
  <si>
    <t xml:space="preserve">Market risk minimum capital requirements </t>
  </si>
  <si>
    <t>EU CR1-A</t>
  </si>
  <si>
    <t>EU CR1-B</t>
  </si>
  <si>
    <t>EU CR1-C</t>
  </si>
  <si>
    <t>EU CR1-D</t>
  </si>
  <si>
    <t>EU CR1-E</t>
  </si>
  <si>
    <t>EU CR2-A: Changes in the stock of general and specific credit risk adjustments</t>
  </si>
  <si>
    <t>Opening balance</t>
  </si>
  <si>
    <t>Increases due to amounts set aside for estimated loan losses during the period</t>
  </si>
  <si>
    <t>Decreases due to amounts reversed for estimated loan losses during the period</t>
  </si>
  <si>
    <t>Decreases due to amounts taken against accumulated credit risk adjustments</t>
  </si>
  <si>
    <t>Transfers between credit risk adjustments</t>
  </si>
  <si>
    <t>Impact of exchange rate differences</t>
  </si>
  <si>
    <t>Business combinations, including acquisitions and disposals of subsidiaries</t>
  </si>
  <si>
    <t>Other adjustments</t>
  </si>
  <si>
    <t>Closing balance</t>
  </si>
  <si>
    <t>EU CR3: Credit risk mitigation techniques - overview</t>
  </si>
  <si>
    <t>Total debt securities</t>
  </si>
  <si>
    <t>Total exposures</t>
  </si>
  <si>
    <t>EU CR3</t>
  </si>
  <si>
    <t>EU CR2-A</t>
  </si>
  <si>
    <t>Changes in the stock of general and specific credit risk adjustments</t>
  </si>
  <si>
    <t>Credit risk mitigation techniques - overview</t>
  </si>
  <si>
    <t>Changes in the stock of defaulted and impaired loans and debt securities</t>
  </si>
  <si>
    <t>EU CR2-B</t>
  </si>
  <si>
    <t xml:space="preserve">Credit quality of exposures by exposure classes and instruments </t>
  </si>
  <si>
    <t xml:space="preserve">Credit quality of exposures by industries </t>
  </si>
  <si>
    <t xml:space="preserve">Credit quality of exposures by geography </t>
  </si>
  <si>
    <t xml:space="preserve">Ageing of past-due exposures </t>
  </si>
  <si>
    <t xml:space="preserve">Non-performing and forborne exposures </t>
  </si>
  <si>
    <t>Own funds disclosure (OFD) according to Article 5 in EU Regulation No. 1423/2013</t>
  </si>
  <si>
    <t>OFD</t>
  </si>
  <si>
    <t xml:space="preserve">EU MR1: Market risk minimum capital requirements </t>
  </si>
  <si>
    <t>Accumulated specific credit risk adjustment</t>
  </si>
  <si>
    <t>Accumulated general credit risk adjustment</t>
  </si>
  <si>
    <t xml:space="preserve">EU CR4: Credit risk exposure and credit risk mitigation effects </t>
  </si>
  <si>
    <t xml:space="preserve">EU CR5: Exposure at Default (post CRM and CCF) by exposure classes and risk-weights. The last column refers to ratings from external rating agencies. </t>
  </si>
  <si>
    <t xml:space="preserve">EU CR1-A: Credit quality of exposures by exposure classes and instruments </t>
  </si>
  <si>
    <t xml:space="preserve">EU CR1-B: Credit quality of exposures by industries </t>
  </si>
  <si>
    <t xml:space="preserve">EU CR1-C: Credit quality of exposures by geography </t>
  </si>
  <si>
    <t>EU CR1-D: Ageing of past-due exposures</t>
  </si>
  <si>
    <t>EU CR1-E: Non-performing and forborne exposures</t>
  </si>
  <si>
    <t>EU CCR1: Analysis of counterparty credit risk exposure by approach</t>
  </si>
  <si>
    <t>EU CCR3: CCR exposures by standardized risk-weights and exposure class</t>
  </si>
  <si>
    <t>EU CCR2: Credit valuation adjustment (CVA) capital charge</t>
  </si>
  <si>
    <t>EU CCR5-A: Impact of netting and collateral held on exposure values</t>
  </si>
  <si>
    <t xml:space="preserve">EU CCR5-B: Composition of collateral for exposures to CCR </t>
  </si>
  <si>
    <t>Exposures unsecured - Carrying amount</t>
  </si>
  <si>
    <t>Exposures secured - Carrying amount</t>
  </si>
  <si>
    <t>Exposures secured by collateral</t>
  </si>
  <si>
    <t>Exposures secured by financial guarantees</t>
  </si>
  <si>
    <t>Gross carrying value defaulted exposures</t>
  </si>
  <si>
    <t>Loans and debt securities that have defaulted or impaired since the last reporting period</t>
  </si>
  <si>
    <t>Returned to non-defaulted status</t>
  </si>
  <si>
    <t>Amounts written off</t>
  </si>
  <si>
    <t>Other changes</t>
  </si>
  <si>
    <t>EU MR1</t>
  </si>
  <si>
    <t>a</t>
  </si>
  <si>
    <t>b</t>
  </si>
  <si>
    <t>c</t>
  </si>
  <si>
    <t>d</t>
  </si>
  <si>
    <t>e</t>
  </si>
  <si>
    <t>f</t>
  </si>
  <si>
    <t>g</t>
  </si>
  <si>
    <t>Minimum capital requirements</t>
  </si>
  <si>
    <t xml:space="preserve">
Own funds </t>
  </si>
  <si>
    <t xml:space="preserve"> ISK m</t>
  </si>
  <si>
    <t>ISK m</t>
  </si>
  <si>
    <t xml:space="preserve"> </t>
  </si>
  <si>
    <t>Items associated with particularly high risk</t>
  </si>
  <si>
    <t>Equity exposures</t>
  </si>
  <si>
    <t>Other exposures</t>
  </si>
  <si>
    <t xml:space="preserve">   of which the standardized approach</t>
  </si>
  <si>
    <t xml:space="preserve">   of which mark to market</t>
  </si>
  <si>
    <t xml:space="preserve">   of which CVA</t>
  </si>
  <si>
    <t xml:space="preserve">   of which standardized approach</t>
  </si>
  <si>
    <t xml:space="preserve">   of which SMEs</t>
  </si>
  <si>
    <t>Rest of Europe</t>
  </si>
  <si>
    <t>Total standardized approach</t>
  </si>
  <si>
    <t>j</t>
  </si>
  <si>
    <t>Accumlated write-offs</t>
  </si>
  <si>
    <t>Credit risk adjustment charges of the period</t>
  </si>
  <si>
    <t>Specific credit          risk adjustment</t>
  </si>
  <si>
    <t>Central government or central banks</t>
  </si>
  <si>
    <t>h</t>
  </si>
  <si>
    <t>i</t>
  </si>
  <si>
    <t>k</t>
  </si>
  <si>
    <t>l</t>
  </si>
  <si>
    <t>m</t>
  </si>
  <si>
    <t>Gross carrying values</t>
  </si>
  <si>
    <t>Loans</t>
  </si>
  <si>
    <t xml:space="preserve">   Companies</t>
  </si>
  <si>
    <t xml:space="preserve">   Individuals</t>
  </si>
  <si>
    <t>Debt securities</t>
  </si>
  <si>
    <t>Net values         a+b-c-d</t>
  </si>
  <si>
    <t>Recoveries on credit risk adjustments recorded directly to the statment of profit or loss</t>
  </si>
  <si>
    <t>Specific credit risk adjustments directly recorded to the statement of profit or loss</t>
  </si>
  <si>
    <t xml:space="preserve">EU CR2-B: Changes in the stock of defaulted and impaired loans and debt securities </t>
  </si>
  <si>
    <t>Exposures secured                  by credit derivatives</t>
  </si>
  <si>
    <t xml:space="preserve">   of which securities financing transactions</t>
  </si>
  <si>
    <t xml:space="preserve">   of which derivatives and long settlement transactions</t>
  </si>
  <si>
    <t xml:space="preserve">   of which from contractual crossproduct netting</t>
  </si>
  <si>
    <t>EU4</t>
  </si>
  <si>
    <t>OFD: Own funds disclosure according to Article 5 in EU Regulation No 1423/2013</t>
  </si>
  <si>
    <t>Capital Management</t>
  </si>
  <si>
    <t>Credit Risk</t>
  </si>
  <si>
    <t>Market Risk</t>
  </si>
  <si>
    <t>Composition of collateral for exposures to CCR</t>
  </si>
  <si>
    <t>Impact of netting and collateral held on exposure values</t>
  </si>
  <si>
    <t>Overview of REAs</t>
  </si>
  <si>
    <t>REAs</t>
  </si>
  <si>
    <t>EU OV1: Overview of REAs</t>
  </si>
  <si>
    <t>REAs and REA density</t>
  </si>
  <si>
    <t>REA       density</t>
  </si>
  <si>
    <t>30 June 2019 [ISK m]</t>
  </si>
  <si>
    <t>Q2 2019</t>
  </si>
  <si>
    <t>Q1 2019</t>
  </si>
  <si>
    <t>Arion Bank Pillar 3 Risk Disclosures Q2 2019</t>
  </si>
  <si>
    <t>Covered bonds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</si>
</sst>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I_S_K_-;\-* #,##0\ _I_S_K_-;_-* &quot;-&quot;\ _I_S_K_-;_-@_-"/>
    <numFmt numFmtId="43" formatCode="_-* #,##0.00\ _I_S_K_-;\-* #,##0.00\ _I_S_K_-;_-* &quot;-&quot;??\ _I_S_K_-;_-@_-"/>
    <numFmt numFmtId="164" formatCode="_-* #,##0\ _k_r_-;\-* #,##0\ _k_r_-;_-* &quot;-&quot;\ _k_r_-;_-@_-"/>
    <numFmt numFmtId="165" formatCode="_-* #,##0.00\ _k_r_-;\-* #,##0.00\ _k_r_-;_-* &quot;-&quot;??\ _k_r_-;_-@_-"/>
    <numFmt numFmtId="166" formatCode="_(* #,##0.00_);_(* \(#,##0.00\);_(* &quot;-&quot;??_);_(@_)"/>
    <numFmt numFmtId="167" formatCode="_(* #,##0_);_(* \(#,##0\);_(* &quot;-&quot;_);_(@_)"/>
    <numFmt numFmtId="168" formatCode="0.0%"/>
    <numFmt numFmtId="169" formatCode="0.0"/>
    <numFmt numFmtId="170" formatCode="#,##0\ ;\(#,##0\);&quot;-&quot;\ "/>
    <numFmt numFmtId="171" formatCode="_ * #,##0_ ;_ * \-#,##0_ ;_ * &quot;-&quot;??_ ;_ @_ "/>
    <numFmt numFmtId="172" formatCode="_-* #,##0_-;\-* #,##0_-;_-* &quot;-&quot;_-;_-@_-"/>
  </numFmts>
  <fonts count="36"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8"/>
      <name val="Arial"/>
      <family val="2"/>
    </font>
    <font>
      <u/>
      <sz val="11"/>
      <color theme="10"/>
      <name val="Calibri"/>
      <family val="2"/>
      <scheme val="minor"/>
    </font>
    <font>
      <sz val="11"/>
      <color rgb="FF9C6500"/>
      <name val="Calibri"/>
      <family val="2"/>
      <scheme val="minor"/>
    </font>
    <font>
      <b/>
      <sz val="11"/>
      <color theme="1"/>
      <name val="Calibri"/>
      <family val="2"/>
      <scheme val="minor"/>
    </font>
    <font>
      <b/>
      <sz val="10"/>
      <color rgb="FF005FAC"/>
      <name val="Calibri"/>
      <family val="2"/>
      <scheme val="minor"/>
    </font>
    <font>
      <b/>
      <sz val="10"/>
      <color theme="0"/>
      <name val="Calibri"/>
      <family val="2"/>
      <scheme val="minor"/>
    </font>
    <font>
      <sz val="9"/>
      <color theme="1"/>
      <name val="Calibri"/>
      <family val="2"/>
      <scheme val="minor"/>
    </font>
    <font>
      <sz val="10"/>
      <color theme="1"/>
      <name val="Calibri"/>
      <family val="2"/>
      <scheme val="minor"/>
    </font>
    <font>
      <u/>
      <sz val="10"/>
      <color theme="10"/>
      <name val="Calibri"/>
      <family val="2"/>
      <scheme val="minor"/>
    </font>
    <font>
      <sz val="8.5"/>
      <name val="Calibri"/>
      <family val="2"/>
      <scheme val="minor"/>
    </font>
    <font>
      <sz val="10"/>
      <name val="Calibri"/>
      <family val="2"/>
      <scheme val="minor"/>
    </font>
    <font>
      <b/>
      <sz val="10"/>
      <color theme="1"/>
      <name val="Calibri"/>
      <family val="2"/>
      <scheme val="minor"/>
    </font>
    <font>
      <b/>
      <sz val="9"/>
      <color theme="1"/>
      <name val="Calibri"/>
      <family val="2"/>
      <scheme val="minor"/>
    </font>
    <font>
      <i/>
      <sz val="10"/>
      <color theme="1"/>
      <name val="Calibri"/>
      <family val="2"/>
      <scheme val="minor"/>
    </font>
    <font>
      <sz val="10"/>
      <color theme="0" tint="-0.249977111117893"/>
      <name val="Calibri"/>
      <family val="2"/>
      <scheme val="minor"/>
    </font>
    <font>
      <sz val="11"/>
      <color theme="0" tint="-0.249977111117893"/>
      <name val="Calibri"/>
      <family val="2"/>
      <scheme val="minor"/>
    </font>
    <font>
      <sz val="7"/>
      <color theme="1"/>
      <name val="Calibri"/>
      <family val="2"/>
      <scheme val="minor"/>
    </font>
    <font>
      <sz val="10"/>
      <color rgb="FF000000"/>
      <name val="Segoe UI"/>
      <family val="2"/>
    </font>
    <font>
      <sz val="8"/>
      <color theme="1"/>
      <name val="Calibri"/>
      <family val="2"/>
      <scheme val="minor"/>
    </font>
    <font>
      <b/>
      <sz val="8"/>
      <color theme="1"/>
      <name val="Calibri"/>
      <family val="2"/>
      <scheme val="minor"/>
    </font>
    <font>
      <sz val="11"/>
      <color rgb="FF1F497D"/>
      <name val="Calibri"/>
      <family val="2"/>
      <scheme val="minor"/>
    </font>
    <font>
      <b/>
      <sz val="11"/>
      <color rgb="FF0B45E6"/>
      <name val="Calibri"/>
      <family val="2"/>
      <scheme val="minor"/>
    </font>
    <font>
      <b/>
      <sz val="10"/>
      <name val="Calibri"/>
      <family val="2"/>
      <scheme val="minor"/>
    </font>
    <font>
      <b/>
      <sz val="10"/>
      <color rgb="FFE9E9E9"/>
      <name val="Calibri"/>
      <family val="2"/>
      <scheme val="minor"/>
    </font>
    <font>
      <b/>
      <sz val="15"/>
      <color rgb="FFE9E9E9"/>
      <name val="Calibri"/>
      <family val="2"/>
      <scheme val="minor"/>
    </font>
    <font>
      <b/>
      <sz val="10"/>
      <color rgb="FFE9E9E9"/>
      <name val="Calibri"/>
      <family val="2"/>
    </font>
    <font>
      <sz val="10"/>
      <color rgb="FFE9E9E9"/>
      <name val="Calibri"/>
      <family val="2"/>
      <scheme val="minor"/>
    </font>
    <font>
      <b/>
      <sz val="10"/>
      <color rgb="FFFF0000"/>
      <name val="Calibri"/>
      <family val="2"/>
      <scheme val="minor"/>
    </font>
    <font>
      <b/>
      <sz val="20"/>
      <name val="Arial"/>
      <family val="2"/>
    </font>
    <font>
      <b/>
      <sz val="12"/>
      <name val="Arial"/>
      <family val="2"/>
    </font>
    <font>
      <b/>
      <sz val="10"/>
      <name val="Arial"/>
      <family val="2"/>
    </font>
    <font>
      <sz val="11"/>
      <color rgb="FF006100"/>
      <name val="Calibri"/>
      <family val="2"/>
      <scheme val="minor"/>
    </font>
  </fonts>
  <fills count="12">
    <fill>
      <patternFill patternType="none"/>
    </fill>
    <fill>
      <patternFill patternType="gray125"/>
    </fill>
    <fill>
      <patternFill patternType="solid">
        <fgColor theme="0"/>
        <bgColor indexed="64"/>
      </patternFill>
    </fill>
    <fill>
      <patternFill patternType="solid">
        <fgColor indexed="60"/>
      </patternFill>
    </fill>
    <fill>
      <patternFill patternType="solid">
        <fgColor rgb="FFFFEB9C"/>
      </patternFill>
    </fill>
    <fill>
      <patternFill patternType="solid">
        <fgColor rgb="FF0B45E6"/>
        <bgColor indexed="64"/>
      </patternFill>
    </fill>
    <fill>
      <patternFill patternType="solid">
        <fgColor rgb="FF0B45E6"/>
        <bgColor rgb="FF000000"/>
      </patternFill>
    </fill>
    <fill>
      <patternFill patternType="gray125">
        <fgColor theme="0" tint="-0.34998626667073579"/>
        <bgColor theme="0"/>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rgb="FFC6EFCE"/>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right/>
      <top/>
      <bottom style="thin">
        <color theme="0"/>
      </bottom>
      <diagonal/>
    </border>
    <border>
      <left style="thin">
        <color rgb="FF005FAC"/>
      </left>
      <right/>
      <top/>
      <bottom/>
      <diagonal/>
    </border>
    <border>
      <left/>
      <right/>
      <top style="thin">
        <color theme="0"/>
      </top>
      <bottom/>
      <diagonal/>
    </border>
    <border>
      <left/>
      <right/>
      <top/>
      <bottom style="thick">
        <color rgb="FFFE5B88"/>
      </bottom>
      <diagonal/>
    </border>
    <border>
      <left/>
      <right/>
      <top/>
      <bottom style="medium">
        <color rgb="FF0B45E6"/>
      </bottom>
      <diagonal/>
    </border>
    <border>
      <left/>
      <right style="thin">
        <color rgb="FF005FAC"/>
      </right>
      <top/>
      <bottom style="thick">
        <color rgb="FFFE5B88"/>
      </bottom>
      <diagonal/>
    </border>
    <border>
      <left/>
      <right style="thin">
        <color rgb="FF005FAC"/>
      </right>
      <top/>
      <bottom/>
      <diagonal/>
    </border>
    <border>
      <left/>
      <right/>
      <top style="thick">
        <color rgb="FFFE5B88"/>
      </top>
      <bottom/>
      <diagonal/>
    </border>
    <border>
      <left/>
      <right/>
      <top/>
      <bottom style="thin">
        <color rgb="FFE9E9E9"/>
      </bottom>
      <diagonal/>
    </border>
    <border>
      <left/>
      <right style="thin">
        <color rgb="FFE9E9E9"/>
      </right>
      <top/>
      <bottom style="thick">
        <color rgb="FFFE5B88"/>
      </bottom>
      <diagonal/>
    </border>
    <border>
      <left/>
      <right style="thin">
        <color rgb="FFE9E9E9"/>
      </right>
      <top/>
      <bottom style="thin">
        <color rgb="FFE9E9E9"/>
      </bottom>
      <diagonal/>
    </border>
    <border>
      <left style="thin">
        <color rgb="FFE9E9E9"/>
      </left>
      <right style="thin">
        <color rgb="FFE9E9E9"/>
      </right>
      <top/>
      <bottom style="thin">
        <color rgb="FFE9E9E9"/>
      </bottom>
      <diagonal/>
    </border>
    <border>
      <left/>
      <right style="thin">
        <color rgb="FFE9E9E9"/>
      </right>
      <top style="thin">
        <color rgb="FFE9E9E9"/>
      </top>
      <bottom style="thin">
        <color rgb="FFE9E9E9"/>
      </bottom>
      <diagonal/>
    </border>
    <border>
      <left style="thin">
        <color rgb="FFE9E9E9"/>
      </left>
      <right style="thin">
        <color rgb="FFE9E9E9"/>
      </right>
      <top style="thin">
        <color rgb="FFE9E9E9"/>
      </top>
      <bottom style="thin">
        <color rgb="FFE9E9E9"/>
      </bottom>
      <diagonal/>
    </border>
    <border>
      <left/>
      <right style="thin">
        <color rgb="FFE9E9E9"/>
      </right>
      <top style="thin">
        <color rgb="FFE9E9E9"/>
      </top>
      <bottom style="thick">
        <color rgb="FFFE5B88"/>
      </bottom>
      <diagonal/>
    </border>
    <border>
      <left style="thin">
        <color rgb="FFE9E9E9"/>
      </left>
      <right style="thin">
        <color rgb="FFE9E9E9"/>
      </right>
      <top style="thin">
        <color rgb="FFE9E9E9"/>
      </top>
      <bottom style="thick">
        <color rgb="FFFE5B88"/>
      </bottom>
      <diagonal/>
    </border>
    <border>
      <left style="thin">
        <color rgb="FFE9E9E9"/>
      </left>
      <right/>
      <top/>
      <bottom/>
      <diagonal/>
    </border>
    <border>
      <left/>
      <right style="thin">
        <color rgb="FFE9E9E9"/>
      </right>
      <top/>
      <bottom/>
      <diagonal/>
    </border>
    <border>
      <left style="thin">
        <color rgb="FFE9E9E9"/>
      </left>
      <right/>
      <top style="thin">
        <color rgb="FFE9E9E9"/>
      </top>
      <bottom style="thin">
        <color rgb="FFE9E9E9"/>
      </bottom>
      <diagonal/>
    </border>
    <border>
      <left style="thin">
        <color rgb="FFE9E9E9"/>
      </left>
      <right style="thin">
        <color rgb="FFE9E9E9"/>
      </right>
      <top/>
      <bottom style="thick">
        <color rgb="FFFE5B88"/>
      </bottom>
      <diagonal/>
    </border>
    <border>
      <left style="thin">
        <color rgb="FFE9E9E9"/>
      </left>
      <right/>
      <top/>
      <bottom style="thick">
        <color rgb="FFFE5B88"/>
      </bottom>
      <diagonal/>
    </border>
    <border>
      <left style="thin">
        <color rgb="FFE9E9E9"/>
      </left>
      <right style="thin">
        <color rgb="FFE9E9E9"/>
      </right>
      <top style="thin">
        <color rgb="FFE9E9E9"/>
      </top>
      <bottom/>
      <diagonal/>
    </border>
    <border>
      <left style="thin">
        <color rgb="FFE9E9E9"/>
      </left>
      <right style="thin">
        <color rgb="FFE9E9E9"/>
      </right>
      <top/>
      <bottom/>
      <diagonal/>
    </border>
    <border>
      <left/>
      <right/>
      <top style="thick">
        <color rgb="FFFE5B88"/>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s>
  <cellStyleXfs count="35">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9" fontId="1" fillId="0" borderId="0" applyFont="0" applyFill="0" applyBorder="0" applyAlignment="0" applyProtection="0"/>
    <xf numFmtId="0" fontId="4" fillId="3" borderId="0"/>
    <xf numFmtId="166" fontId="4" fillId="0" borderId="0" applyFont="0" applyFill="0" applyBorder="0" applyAlignment="0" applyProtection="0"/>
    <xf numFmtId="41" fontId="1" fillId="0" borderId="0" applyFont="0" applyFill="0" applyBorder="0" applyAlignment="0" applyProtection="0"/>
    <xf numFmtId="0" fontId="2" fillId="0" borderId="0"/>
    <xf numFmtId="167" fontId="1" fillId="0" borderId="0" applyFont="0" applyFill="0" applyBorder="0" applyAlignment="0" applyProtection="0"/>
    <xf numFmtId="0" fontId="5" fillId="0" borderId="0" applyNumberFormat="0" applyFill="0" applyBorder="0" applyAlignment="0" applyProtection="0"/>
    <xf numFmtId="0" fontId="6" fillId="4" borderId="0" applyNumberFormat="0" applyBorder="0" applyAlignment="0" applyProtection="0"/>
    <xf numFmtId="0" fontId="2" fillId="0" borderId="0"/>
    <xf numFmtId="0" fontId="13" fillId="0" borderId="0">
      <alignment horizontal="left"/>
    </xf>
    <xf numFmtId="170" fontId="13" fillId="0" borderId="0">
      <alignment horizontal="right"/>
    </xf>
    <xf numFmtId="172" fontId="1"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0" fontId="32" fillId="8" borderId="27" applyNumberFormat="0" applyFill="0" applyBorder="0" applyAlignment="0" applyProtection="0">
      <alignment horizontal="left"/>
    </xf>
    <xf numFmtId="0" fontId="2" fillId="0" borderId="0">
      <alignment vertical="center"/>
    </xf>
    <xf numFmtId="0" fontId="2" fillId="0" borderId="0">
      <alignment vertical="center"/>
    </xf>
    <xf numFmtId="3" fontId="2" fillId="9" borderId="28" applyFont="0">
      <alignment horizontal="right" vertical="center"/>
      <protection locked="0"/>
    </xf>
    <xf numFmtId="0" fontId="33" fillId="0" borderId="0" applyNumberFormat="0" applyFill="0" applyBorder="0" applyAlignment="0" applyProtection="0"/>
    <xf numFmtId="0" fontId="2" fillId="10" borderId="28" applyNumberFormat="0" applyFont="0" applyBorder="0">
      <alignment horizontal="center" vertical="center"/>
    </xf>
    <xf numFmtId="0" fontId="34" fillId="8" borderId="29" applyFont="0" applyBorder="0">
      <alignment horizontal="center" wrapText="1"/>
    </xf>
    <xf numFmtId="0" fontId="2" fillId="0" borderId="0"/>
    <xf numFmtId="0" fontId="2" fillId="0" borderId="0"/>
    <xf numFmtId="41" fontId="1" fillId="0" borderId="0" applyFont="0" applyFill="0" applyBorder="0" applyAlignment="0" applyProtection="0"/>
    <xf numFmtId="0" fontId="35" fillId="11" borderId="0" applyNumberFormat="0" applyBorder="0" applyAlignment="0" applyProtection="0"/>
    <xf numFmtId="170" fontId="13" fillId="0" borderId="30">
      <alignment horizontal="right"/>
    </xf>
  </cellStyleXfs>
  <cellXfs count="302">
    <xf numFmtId="0" fontId="0" fillId="0" borderId="0" xfId="0"/>
    <xf numFmtId="0" fontId="0" fillId="2" borderId="0" xfId="0" applyFill="1"/>
    <xf numFmtId="0" fontId="1" fillId="2" borderId="0" xfId="0" applyFont="1" applyFill="1"/>
    <xf numFmtId="0" fontId="9" fillId="2" borderId="0" xfId="17" applyFont="1" applyFill="1" applyBorder="1"/>
    <xf numFmtId="0" fontId="9" fillId="2" borderId="0" xfId="17" applyFont="1" applyFill="1" applyBorder="1" applyAlignment="1">
      <alignment horizontal="right"/>
    </xf>
    <xf numFmtId="0" fontId="7" fillId="2" borderId="0" xfId="0" applyFont="1" applyFill="1"/>
    <xf numFmtId="0" fontId="10" fillId="2" borderId="0" xfId="0" applyFont="1" applyFill="1"/>
    <xf numFmtId="0" fontId="0" fillId="0" borderId="0" xfId="0" applyAlignment="1">
      <alignment vertical="center"/>
    </xf>
    <xf numFmtId="0" fontId="1" fillId="2" borderId="0" xfId="0" applyFont="1" applyFill="1" applyAlignment="1">
      <alignment vertical="center"/>
    </xf>
    <xf numFmtId="0" fontId="0" fillId="0" borderId="0" xfId="0" applyAlignment="1"/>
    <xf numFmtId="0" fontId="11" fillId="0" borderId="0" xfId="0" applyFont="1" applyFill="1" applyAlignment="1"/>
    <xf numFmtId="0" fontId="1" fillId="2" borderId="0" xfId="0" applyFont="1" applyFill="1" applyAlignment="1"/>
    <xf numFmtId="0" fontId="11" fillId="2" borderId="0" xfId="0" applyFont="1" applyFill="1" applyAlignment="1"/>
    <xf numFmtId="0" fontId="11" fillId="0" borderId="0" xfId="0" applyFont="1" applyAlignment="1"/>
    <xf numFmtId="0" fontId="11" fillId="2" borderId="0" xfId="0" applyFont="1" applyFill="1"/>
    <xf numFmtId="0" fontId="11" fillId="0" borderId="0" xfId="0" applyFont="1"/>
    <xf numFmtId="0" fontId="15" fillId="0" borderId="0" xfId="0" applyFont="1"/>
    <xf numFmtId="0" fontId="11" fillId="0" borderId="0" xfId="0" applyFont="1" applyBorder="1"/>
    <xf numFmtId="0" fontId="11" fillId="0" borderId="0" xfId="0" applyFont="1" applyFill="1" applyBorder="1"/>
    <xf numFmtId="0" fontId="15" fillId="0" borderId="0" xfId="0" applyFont="1" applyBorder="1"/>
    <xf numFmtId="0" fontId="11" fillId="0" borderId="1" xfId="0" applyFont="1" applyBorder="1"/>
    <xf numFmtId="0" fontId="15" fillId="0" borderId="2" xfId="0" applyFont="1" applyBorder="1"/>
    <xf numFmtId="3" fontId="11" fillId="0" borderId="0" xfId="0" applyNumberFormat="1" applyFont="1"/>
    <xf numFmtId="3" fontId="15" fillId="0" borderId="2" xfId="0" applyNumberFormat="1" applyFont="1" applyBorder="1"/>
    <xf numFmtId="3" fontId="15" fillId="0" borderId="1" xfId="0" applyNumberFormat="1" applyFont="1" applyBorder="1"/>
    <xf numFmtId="0" fontId="11" fillId="0" borderId="0" xfId="0" applyFont="1" applyAlignment="1">
      <alignment wrapText="1"/>
    </xf>
    <xf numFmtId="0" fontId="11" fillId="0" borderId="0" xfId="0" applyFont="1" applyAlignment="1">
      <alignment horizontal="center"/>
    </xf>
    <xf numFmtId="3" fontId="11" fillId="0" borderId="0" xfId="0" applyNumberFormat="1" applyFont="1" applyBorder="1"/>
    <xf numFmtId="3" fontId="15" fillId="0" borderId="0" xfId="0" applyNumberFormat="1" applyFont="1" applyBorder="1"/>
    <xf numFmtId="3" fontId="11" fillId="0" borderId="1" xfId="0" applyNumberFormat="1" applyFont="1" applyBorder="1"/>
    <xf numFmtId="168" fontId="11" fillId="0" borderId="0" xfId="9" applyNumberFormat="1" applyFont="1" applyBorder="1"/>
    <xf numFmtId="168" fontId="17" fillId="0" borderId="0" xfId="9" applyNumberFormat="1" applyFont="1" applyBorder="1"/>
    <xf numFmtId="168" fontId="17" fillId="0" borderId="0" xfId="9" applyNumberFormat="1" applyFont="1" applyBorder="1" applyAlignment="1">
      <alignment horizontal="right"/>
    </xf>
    <xf numFmtId="9" fontId="17" fillId="0" borderId="0" xfId="9" applyNumberFormat="1" applyFont="1" applyBorder="1"/>
    <xf numFmtId="10" fontId="17" fillId="0" borderId="0" xfId="9" applyNumberFormat="1" applyFont="1" applyBorder="1"/>
    <xf numFmtId="169" fontId="11" fillId="0" borderId="0" xfId="9" applyNumberFormat="1" applyFont="1" applyBorder="1"/>
    <xf numFmtId="3" fontId="11" fillId="0" borderId="0" xfId="9" applyNumberFormat="1" applyFont="1" applyBorder="1"/>
    <xf numFmtId="9" fontId="11" fillId="0" borderId="0" xfId="0" applyNumberFormat="1" applyFont="1" applyBorder="1"/>
    <xf numFmtId="168" fontId="11" fillId="0" borderId="0" xfId="0" applyNumberFormat="1" applyFont="1"/>
    <xf numFmtId="168" fontId="11" fillId="0" borderId="0" xfId="0" applyNumberFormat="1" applyFont="1" applyAlignment="1">
      <alignment horizontal="right"/>
    </xf>
    <xf numFmtId="9" fontId="11" fillId="0" borderId="0" xfId="0" applyNumberFormat="1" applyFont="1"/>
    <xf numFmtId="0" fontId="11" fillId="2" borderId="0" xfId="0" applyFont="1" applyFill="1" applyBorder="1"/>
    <xf numFmtId="168" fontId="14" fillId="2" borderId="0" xfId="19" applyNumberFormat="1" applyFont="1" applyFill="1" applyBorder="1">
      <alignment horizontal="right"/>
    </xf>
    <xf numFmtId="0" fontId="15" fillId="2" borderId="0" xfId="0" applyFont="1" applyFill="1"/>
    <xf numFmtId="168" fontId="14" fillId="2" borderId="0" xfId="19" applyNumberFormat="1" applyFont="1" applyFill="1">
      <alignment horizontal="right"/>
    </xf>
    <xf numFmtId="3" fontId="11" fillId="2" borderId="0" xfId="0" applyNumberFormat="1" applyFont="1" applyFill="1"/>
    <xf numFmtId="3" fontId="19" fillId="0" borderId="0" xfId="0" applyNumberFormat="1" applyFont="1" applyFill="1"/>
    <xf numFmtId="0" fontId="15" fillId="2" borderId="2" xfId="0" applyFont="1" applyFill="1" applyBorder="1"/>
    <xf numFmtId="0" fontId="11" fillId="2" borderId="0" xfId="0" applyFont="1" applyFill="1" applyAlignment="1">
      <alignment horizontal="center"/>
    </xf>
    <xf numFmtId="0" fontId="15" fillId="0" borderId="0" xfId="0" applyFont="1" applyBorder="1" applyAlignment="1">
      <alignment horizontal="left"/>
    </xf>
    <xf numFmtId="3" fontId="18" fillId="0" borderId="0" xfId="0" applyNumberFormat="1" applyFont="1" applyFill="1" applyBorder="1"/>
    <xf numFmtId="0" fontId="11" fillId="2" borderId="0" xfId="0" applyFont="1" applyFill="1" applyBorder="1" applyAlignment="1">
      <alignment horizontal="center"/>
    </xf>
    <xf numFmtId="0" fontId="10" fillId="2" borderId="0" xfId="0" applyFont="1" applyFill="1" applyBorder="1"/>
    <xf numFmtId="3" fontId="10" fillId="2" borderId="0" xfId="0" applyNumberFormat="1" applyFont="1" applyFill="1" applyBorder="1"/>
    <xf numFmtId="168" fontId="0" fillId="2" borderId="0" xfId="0" applyNumberFormat="1" applyFill="1"/>
    <xf numFmtId="0" fontId="20" fillId="2" borderId="0" xfId="0" applyFont="1" applyFill="1" applyBorder="1"/>
    <xf numFmtId="0" fontId="0" fillId="2" borderId="0" xfId="0" applyFont="1" applyFill="1"/>
    <xf numFmtId="0" fontId="0" fillId="0" borderId="0" xfId="0" applyFont="1" applyAlignment="1">
      <alignment vertical="center"/>
    </xf>
    <xf numFmtId="0" fontId="0" fillId="2" borderId="0" xfId="0" applyFont="1" applyFill="1" applyAlignment="1"/>
    <xf numFmtId="0" fontId="14" fillId="0" borderId="0" xfId="18" applyFont="1" applyFill="1" applyAlignment="1"/>
    <xf numFmtId="0" fontId="11" fillId="0" borderId="0" xfId="0" applyFont="1" applyFill="1"/>
    <xf numFmtId="0" fontId="0" fillId="0" borderId="0" xfId="0" applyFont="1" applyFill="1" applyAlignment="1"/>
    <xf numFmtId="0" fontId="0" fillId="0" borderId="0" xfId="0" applyFont="1" applyFill="1" applyAlignment="1">
      <alignment vertical="center"/>
    </xf>
    <xf numFmtId="4" fontId="11" fillId="0" borderId="0" xfId="0" applyNumberFormat="1" applyFont="1"/>
    <xf numFmtId="1" fontId="11" fillId="0" borderId="0" xfId="0" applyNumberFormat="1" applyFont="1" applyBorder="1"/>
    <xf numFmtId="0" fontId="11" fillId="2" borderId="4" xfId="0" applyFont="1" applyFill="1" applyBorder="1"/>
    <xf numFmtId="0" fontId="11" fillId="0" borderId="4" xfId="0" applyFont="1" applyBorder="1"/>
    <xf numFmtId="0" fontId="21" fillId="0" borderId="0" xfId="0" applyFont="1" applyAlignment="1">
      <alignment vertical="center"/>
    </xf>
    <xf numFmtId="0" fontId="22" fillId="0" borderId="0" xfId="0" applyFont="1"/>
    <xf numFmtId="0" fontId="22" fillId="0" borderId="0" xfId="0" applyFont="1" applyAlignment="1">
      <alignment horizontal="left"/>
    </xf>
    <xf numFmtId="3" fontId="22" fillId="0" borderId="0" xfId="0" applyNumberFormat="1" applyFont="1"/>
    <xf numFmtId="3" fontId="23" fillId="0" borderId="0" xfId="0" applyNumberFormat="1" applyFont="1"/>
    <xf numFmtId="3" fontId="24" fillId="0" borderId="0" xfId="0" applyNumberFormat="1" applyFont="1"/>
    <xf numFmtId="0" fontId="11" fillId="0" borderId="0" xfId="0" applyFont="1" applyBorder="1" applyAlignment="1">
      <alignment horizontal="right"/>
    </xf>
    <xf numFmtId="0" fontId="11" fillId="0" borderId="0" xfId="0" applyFont="1" applyAlignment="1">
      <alignment horizontal="right"/>
    </xf>
    <xf numFmtId="0" fontId="9" fillId="2" borderId="0" xfId="17" applyFont="1" applyFill="1" applyBorder="1" applyAlignment="1">
      <alignment horizontal="left"/>
    </xf>
    <xf numFmtId="0" fontId="12" fillId="2" borderId="0" xfId="15" applyFont="1" applyFill="1" applyAlignment="1">
      <alignment horizontal="left" vertical="center"/>
    </xf>
    <xf numFmtId="0" fontId="11" fillId="2" borderId="0" xfId="0" applyFont="1" applyFill="1" applyAlignment="1">
      <alignment horizontal="left"/>
    </xf>
    <xf numFmtId="0" fontId="12" fillId="2" borderId="0" xfId="15" applyFont="1" applyFill="1" applyAlignment="1">
      <alignment horizontal="left"/>
    </xf>
    <xf numFmtId="0" fontId="14" fillId="2" borderId="0" xfId="18" applyFont="1" applyFill="1" applyAlignment="1">
      <alignment horizontal="left"/>
    </xf>
    <xf numFmtId="0" fontId="0" fillId="0" borderId="0" xfId="0" applyAlignment="1">
      <alignment horizontal="center"/>
    </xf>
    <xf numFmtId="3" fontId="11" fillId="0" borderId="0" xfId="0" applyNumberFormat="1" applyFont="1" applyBorder="1" applyAlignment="1">
      <alignment horizontal="center"/>
    </xf>
    <xf numFmtId="0" fontId="11" fillId="0" borderId="0" xfId="0" applyFont="1" applyBorder="1" applyAlignment="1">
      <alignment horizontal="center"/>
    </xf>
    <xf numFmtId="1" fontId="11" fillId="0" borderId="0" xfId="0" applyNumberFormat="1" applyFont="1" applyBorder="1" applyAlignment="1">
      <alignment horizontal="center"/>
    </xf>
    <xf numFmtId="0" fontId="8" fillId="5" borderId="0" xfId="17" applyFont="1" applyFill="1" applyBorder="1"/>
    <xf numFmtId="0" fontId="9" fillId="5" borderId="6" xfId="17" applyFont="1" applyFill="1" applyBorder="1" applyAlignment="1">
      <alignment horizontal="right"/>
    </xf>
    <xf numFmtId="0" fontId="25" fillId="2" borderId="7" xfId="0" applyFont="1" applyFill="1" applyBorder="1" applyAlignment="1">
      <alignment vertical="center"/>
    </xf>
    <xf numFmtId="0" fontId="0" fillId="2" borderId="7" xfId="0" applyFill="1" applyBorder="1" applyAlignment="1"/>
    <xf numFmtId="0" fontId="11" fillId="2" borderId="7" xfId="0" applyFont="1" applyFill="1" applyBorder="1" applyAlignment="1">
      <alignment horizontal="left"/>
    </xf>
    <xf numFmtId="0" fontId="9" fillId="5" borderId="0" xfId="15" applyFont="1" applyFill="1" applyAlignment="1">
      <alignment horizontal="center" vertical="center"/>
    </xf>
    <xf numFmtId="0" fontId="11" fillId="5" borderId="0" xfId="0" applyFont="1" applyFill="1" applyBorder="1"/>
    <xf numFmtId="3" fontId="11" fillId="7" borderId="0" xfId="0" applyNumberFormat="1" applyFont="1" applyFill="1"/>
    <xf numFmtId="3" fontId="11" fillId="7" borderId="1" xfId="0" applyNumberFormat="1" applyFont="1" applyFill="1" applyBorder="1"/>
    <xf numFmtId="3" fontId="11" fillId="7" borderId="2" xfId="0" applyNumberFormat="1" applyFont="1" applyFill="1" applyBorder="1"/>
    <xf numFmtId="0" fontId="0" fillId="5" borderId="0" xfId="0" applyFill="1" applyBorder="1"/>
    <xf numFmtId="0" fontId="0" fillId="0" borderId="0" xfId="0" applyFont="1"/>
    <xf numFmtId="171" fontId="0" fillId="0" borderId="0" xfId="0" applyNumberFormat="1" applyFont="1"/>
    <xf numFmtId="0" fontId="11" fillId="0" borderId="10" xfId="0" applyFont="1" applyBorder="1" applyAlignment="1">
      <alignment vertical="center"/>
    </xf>
    <xf numFmtId="0" fontId="11" fillId="0" borderId="0" xfId="0" applyFont="1" applyBorder="1" applyAlignment="1">
      <alignment vertical="center"/>
    </xf>
    <xf numFmtId="3" fontId="11" fillId="0" borderId="0" xfId="0" applyNumberFormat="1" applyFont="1" applyFill="1" applyBorder="1"/>
    <xf numFmtId="0" fontId="15" fillId="0" borderId="2" xfId="0" applyFont="1" applyBorder="1" applyAlignment="1">
      <alignment vertical="center"/>
    </xf>
    <xf numFmtId="0" fontId="9" fillId="0" borderId="0" xfId="15" applyFont="1" applyFill="1" applyAlignment="1">
      <alignment horizontal="center" vertical="center"/>
    </xf>
    <xf numFmtId="0" fontId="10" fillId="2" borderId="0" xfId="0" applyFont="1" applyFill="1" applyAlignment="1">
      <alignment horizontal="left"/>
    </xf>
    <xf numFmtId="0" fontId="14" fillId="0" borderId="0" xfId="0" applyFont="1" applyFill="1" applyAlignment="1"/>
    <xf numFmtId="0" fontId="29" fillId="6" borderId="0" xfId="16" applyFont="1" applyFill="1" applyBorder="1"/>
    <xf numFmtId="0" fontId="11" fillId="0" borderId="0" xfId="0" applyFont="1" applyBorder="1" applyAlignment="1">
      <alignment horizontal="left" vertical="top"/>
    </xf>
    <xf numFmtId="0" fontId="11" fillId="0" borderId="2" xfId="0" applyFont="1" applyBorder="1" applyAlignment="1">
      <alignment horizontal="left" vertical="top"/>
    </xf>
    <xf numFmtId="0" fontId="11" fillId="0" borderId="0" xfId="0" applyFont="1" applyBorder="1" applyAlignment="1">
      <alignment vertical="top" wrapText="1"/>
    </xf>
    <xf numFmtId="0" fontId="11" fillId="0" borderId="0" xfId="0" applyFont="1" applyBorder="1" applyAlignment="1">
      <alignment vertical="top"/>
    </xf>
    <xf numFmtId="0" fontId="15" fillId="0" borderId="2" xfId="0" applyFont="1" applyBorder="1" applyAlignment="1">
      <alignment vertical="top"/>
    </xf>
    <xf numFmtId="0" fontId="11" fillId="0" borderId="0" xfId="0" applyFont="1" applyBorder="1" applyAlignment="1">
      <alignment horizontal="left"/>
    </xf>
    <xf numFmtId="0" fontId="29" fillId="6" borderId="0" xfId="16" applyFont="1" applyFill="1" applyBorder="1" applyAlignment="1">
      <alignment horizontal="center" wrapText="1"/>
    </xf>
    <xf numFmtId="0" fontId="29" fillId="6" borderId="6" xfId="16" applyFont="1" applyFill="1" applyBorder="1"/>
    <xf numFmtId="0" fontId="29" fillId="6" borderId="6" xfId="16" applyFont="1" applyFill="1" applyBorder="1" applyAlignment="1">
      <alignment horizontal="right" vertical="center" wrapText="1"/>
    </xf>
    <xf numFmtId="0" fontId="30" fillId="5" borderId="0" xfId="0" applyFont="1" applyFill="1" applyBorder="1"/>
    <xf numFmtId="0" fontId="27" fillId="5" borderId="0" xfId="0" applyFont="1" applyFill="1" applyBorder="1"/>
    <xf numFmtId="0" fontId="29" fillId="6" borderId="6" xfId="16" applyFont="1" applyFill="1" applyBorder="1" applyAlignment="1">
      <alignment wrapText="1"/>
    </xf>
    <xf numFmtId="0" fontId="29" fillId="6" borderId="6" xfId="16" applyFont="1" applyFill="1" applyBorder="1" applyAlignment="1">
      <alignment horizontal="right" wrapText="1"/>
    </xf>
    <xf numFmtId="0" fontId="27" fillId="5" borderId="0" xfId="15" applyFont="1" applyFill="1" applyAlignment="1">
      <alignment horizontal="center" vertical="center"/>
    </xf>
    <xf numFmtId="0" fontId="29" fillId="6" borderId="0" xfId="16" applyFont="1" applyFill="1" applyBorder="1" applyAlignment="1">
      <alignment horizontal="right" wrapText="1"/>
    </xf>
    <xf numFmtId="1" fontId="11" fillId="0" borderId="0" xfId="0" applyNumberFormat="1" applyFont="1" applyAlignment="1">
      <alignment horizontal="left"/>
    </xf>
    <xf numFmtId="1" fontId="11" fillId="5" borderId="0" xfId="0" applyNumberFormat="1" applyFont="1" applyFill="1" applyBorder="1" applyAlignment="1">
      <alignment horizontal="left"/>
    </xf>
    <xf numFmtId="1" fontId="11" fillId="0" borderId="0" xfId="0" applyNumberFormat="1" applyFont="1" applyBorder="1" applyAlignment="1">
      <alignment horizontal="left" vertical="top"/>
    </xf>
    <xf numFmtId="1" fontId="11" fillId="0" borderId="0" xfId="9" applyNumberFormat="1" applyFont="1" applyBorder="1" applyAlignment="1">
      <alignment horizontal="left" vertical="top"/>
    </xf>
    <xf numFmtId="1" fontId="15" fillId="0" borderId="2" xfId="0" applyNumberFormat="1" applyFont="1" applyBorder="1" applyAlignment="1">
      <alignment horizontal="left" vertical="top"/>
    </xf>
    <xf numFmtId="0" fontId="15" fillId="0" borderId="0" xfId="0" applyFont="1" applyBorder="1" applyAlignment="1">
      <alignment vertical="top"/>
    </xf>
    <xf numFmtId="1" fontId="11" fillId="0" borderId="0" xfId="0" applyNumberFormat="1" applyFont="1" applyAlignment="1">
      <alignment horizontal="left" vertical="top"/>
    </xf>
    <xf numFmtId="0" fontId="15" fillId="0" borderId="0" xfId="0" applyFont="1" applyAlignment="1">
      <alignment vertical="top"/>
    </xf>
    <xf numFmtId="1" fontId="11" fillId="0" borderId="0" xfId="0" applyNumberFormat="1" applyFont="1" applyAlignment="1">
      <alignment horizontal="left" vertical="top" wrapText="1"/>
    </xf>
    <xf numFmtId="1" fontId="15" fillId="0" borderId="1" xfId="0" applyNumberFormat="1" applyFont="1" applyBorder="1" applyAlignment="1">
      <alignment horizontal="left" vertical="top"/>
    </xf>
    <xf numFmtId="1" fontId="11" fillId="0" borderId="1" xfId="0" applyNumberFormat="1" applyFont="1" applyBorder="1" applyAlignment="1">
      <alignment horizontal="left" vertical="top"/>
    </xf>
    <xf numFmtId="0" fontId="15" fillId="0" borderId="0" xfId="0" applyFont="1" applyBorder="1" applyAlignment="1">
      <alignment vertical="center"/>
    </xf>
    <xf numFmtId="0" fontId="11" fillId="0" borderId="0" xfId="0" applyFont="1" applyBorder="1" applyAlignment="1">
      <alignment horizontal="left" vertical="top" wrapText="1"/>
    </xf>
    <xf numFmtId="0" fontId="11" fillId="0" borderId="0" xfId="0" applyFont="1" applyAlignment="1">
      <alignment vertical="top"/>
    </xf>
    <xf numFmtId="0" fontId="11" fillId="0" borderId="0" xfId="0" applyFont="1" applyAlignment="1">
      <alignment vertical="top" wrapText="1"/>
    </xf>
    <xf numFmtId="0" fontId="15" fillId="0" borderId="1" xfId="0" applyFont="1" applyBorder="1" applyAlignment="1">
      <alignment vertical="top"/>
    </xf>
    <xf numFmtId="0" fontId="11" fillId="0" borderId="1" xfId="0" applyFont="1" applyBorder="1" applyAlignment="1">
      <alignment vertical="top"/>
    </xf>
    <xf numFmtId="0" fontId="11" fillId="0" borderId="1" xfId="0" applyFont="1" applyBorder="1" applyAlignment="1">
      <alignment vertical="top" wrapText="1"/>
    </xf>
    <xf numFmtId="0" fontId="11" fillId="5" borderId="0" xfId="0" applyFont="1" applyFill="1"/>
    <xf numFmtId="0" fontId="27" fillId="5" borderId="6" xfId="0" applyFont="1" applyFill="1" applyBorder="1"/>
    <xf numFmtId="0" fontId="11" fillId="0" borderId="0" xfId="0" applyFont="1" applyAlignment="1">
      <alignment horizontal="left" vertical="top"/>
    </xf>
    <xf numFmtId="0" fontId="11" fillId="0" borderId="0" xfId="0" applyFont="1" applyFill="1" applyAlignment="1">
      <alignment horizontal="left" vertical="top"/>
    </xf>
    <xf numFmtId="0" fontId="11" fillId="0" borderId="0" xfId="0" applyFont="1" applyFill="1" applyBorder="1" applyAlignment="1">
      <alignment horizontal="left" vertical="top"/>
    </xf>
    <xf numFmtId="0" fontId="29" fillId="6" borderId="6" xfId="16" applyFont="1" applyFill="1" applyBorder="1" applyAlignment="1">
      <alignment horizontal="right"/>
    </xf>
    <xf numFmtId="0" fontId="29" fillId="6" borderId="0" xfId="16" applyFont="1" applyFill="1" applyBorder="1" applyAlignment="1">
      <alignment horizontal="center" vertical="center" wrapText="1"/>
    </xf>
    <xf numFmtId="0" fontId="29" fillId="6" borderId="0" xfId="16" applyFont="1" applyFill="1" applyBorder="1" applyAlignment="1">
      <alignment horizontal="right" wrapText="1"/>
    </xf>
    <xf numFmtId="0" fontId="29" fillId="6" borderId="6" xfId="16" applyFont="1" applyFill="1" applyBorder="1" applyAlignment="1">
      <alignment horizontal="right" wrapText="1"/>
    </xf>
    <xf numFmtId="0" fontId="11" fillId="0" borderId="1" xfId="0" applyFont="1" applyBorder="1" applyAlignment="1">
      <alignment horizontal="left" vertical="top"/>
    </xf>
    <xf numFmtId="0" fontId="30" fillId="5" borderId="0" xfId="0" applyFont="1" applyFill="1"/>
    <xf numFmtId="0" fontId="15" fillId="0" borderId="2" xfId="0" applyFont="1" applyBorder="1" applyAlignment="1">
      <alignment horizontal="left" vertical="top"/>
    </xf>
    <xf numFmtId="0" fontId="15" fillId="0" borderId="1" xfId="0" applyFont="1" applyBorder="1" applyAlignment="1">
      <alignment horizontal="left" vertical="top"/>
    </xf>
    <xf numFmtId="3" fontId="11" fillId="0" borderId="0" xfId="0" applyNumberFormat="1" applyFont="1" applyFill="1"/>
    <xf numFmtId="3" fontId="15" fillId="0" borderId="0" xfId="0" applyNumberFormat="1" applyFont="1" applyFill="1" applyBorder="1"/>
    <xf numFmtId="0" fontId="11" fillId="5" borderId="0" xfId="0" applyFont="1" applyFill="1" applyAlignment="1">
      <alignment horizontal="right"/>
    </xf>
    <xf numFmtId="0" fontId="29" fillId="6" borderId="0" xfId="16" applyFont="1" applyFill="1" applyBorder="1" applyAlignment="1">
      <alignment horizontal="right" vertical="center"/>
    </xf>
    <xf numFmtId="0" fontId="14" fillId="0" borderId="0" xfId="0" applyFont="1" applyFill="1" applyBorder="1" applyAlignment="1">
      <alignment horizontal="left" vertical="top"/>
    </xf>
    <xf numFmtId="0" fontId="14" fillId="0" borderId="1" xfId="0" applyFont="1" applyFill="1" applyBorder="1" applyAlignment="1">
      <alignment horizontal="left" vertical="top"/>
    </xf>
    <xf numFmtId="0" fontId="30" fillId="5" borderId="19" xfId="0" applyFont="1" applyFill="1" applyBorder="1"/>
    <xf numFmtId="0" fontId="29" fillId="6" borderId="19" xfId="16" applyFont="1" applyFill="1" applyBorder="1" applyAlignment="1">
      <alignment horizontal="center" vertical="center" wrapText="1"/>
    </xf>
    <xf numFmtId="0" fontId="29" fillId="6" borderId="20" xfId="16" applyFont="1" applyFill="1" applyBorder="1" applyAlignment="1">
      <alignment horizontal="center" vertical="center" wrapText="1"/>
    </xf>
    <xf numFmtId="0" fontId="29" fillId="6" borderId="25" xfId="16" applyFont="1" applyFill="1" applyBorder="1" applyAlignment="1">
      <alignment horizontal="center" vertical="top"/>
    </xf>
    <xf numFmtId="0" fontId="29" fillId="6" borderId="22" xfId="16" applyFont="1" applyFill="1" applyBorder="1" applyAlignment="1">
      <alignment horizontal="right" vertical="top" wrapText="1"/>
    </xf>
    <xf numFmtId="0" fontId="15" fillId="0" borderId="1" xfId="0" applyFont="1" applyBorder="1" applyAlignment="1">
      <alignment horizontal="left" vertical="top" wrapText="1"/>
    </xf>
    <xf numFmtId="0" fontId="11" fillId="0" borderId="1" xfId="0" applyFont="1" applyBorder="1" applyAlignment="1">
      <alignment horizontal="left" vertical="top" wrapText="1"/>
    </xf>
    <xf numFmtId="0" fontId="15" fillId="0" borderId="2" xfId="0" applyFont="1" applyBorder="1" applyAlignment="1">
      <alignment horizontal="left" vertical="top" wrapText="1"/>
    </xf>
    <xf numFmtId="0" fontId="11" fillId="0" borderId="26" xfId="0" applyFont="1" applyBorder="1" applyAlignment="1">
      <alignment horizontal="left" vertical="top"/>
    </xf>
    <xf numFmtId="0" fontId="31" fillId="0" borderId="0" xfId="15" applyFont="1" applyFill="1" applyAlignment="1">
      <alignment horizontal="center" vertical="center"/>
    </xf>
    <xf numFmtId="0" fontId="0" fillId="0" borderId="0" xfId="0"/>
    <xf numFmtId="0" fontId="11" fillId="2" borderId="0" xfId="0" applyFont="1" applyFill="1" applyAlignment="1">
      <alignment horizontal="left" vertical="top"/>
    </xf>
    <xf numFmtId="0" fontId="11" fillId="2" borderId="2" xfId="0" applyFont="1" applyFill="1" applyBorder="1" applyAlignment="1">
      <alignment horizontal="left" vertical="top"/>
    </xf>
    <xf numFmtId="0" fontId="11" fillId="2" borderId="0" xfId="0" applyFont="1" applyFill="1" applyBorder="1" applyAlignment="1">
      <alignment vertical="top"/>
    </xf>
    <xf numFmtId="0" fontId="15" fillId="2" borderId="2" xfId="0" applyFont="1" applyFill="1" applyBorder="1" applyAlignment="1">
      <alignment vertical="top"/>
    </xf>
    <xf numFmtId="0" fontId="11" fillId="2" borderId="0" xfId="0" applyFont="1" applyFill="1" applyAlignment="1">
      <alignment vertical="top"/>
    </xf>
    <xf numFmtId="0" fontId="11" fillId="2" borderId="0" xfId="0" applyFont="1" applyFill="1" applyBorder="1" applyAlignment="1">
      <alignment horizontal="left" vertical="top"/>
    </xf>
    <xf numFmtId="0" fontId="30" fillId="5" borderId="6" xfId="0" applyFont="1" applyFill="1" applyBorder="1"/>
    <xf numFmtId="0" fontId="29" fillId="6" borderId="0" xfId="16" applyFont="1" applyFill="1" applyBorder="1" applyAlignment="1">
      <alignment vertical="top"/>
    </xf>
    <xf numFmtId="9" fontId="29" fillId="6" borderId="6" xfId="16" applyNumberFormat="1" applyFont="1" applyFill="1" applyBorder="1" applyAlignment="1">
      <alignment horizontal="right" wrapText="1"/>
    </xf>
    <xf numFmtId="0" fontId="27" fillId="5" borderId="6" xfId="0" applyFont="1" applyFill="1" applyBorder="1" applyAlignment="1">
      <alignment horizontal="right" wrapText="1"/>
    </xf>
    <xf numFmtId="0" fontId="29" fillId="6" borderId="0" xfId="16" applyFont="1" applyFill="1" applyBorder="1" applyAlignment="1">
      <alignment horizontal="left" wrapText="1"/>
    </xf>
    <xf numFmtId="0" fontId="29" fillId="6" borderId="0" xfId="16" applyFont="1" applyFill="1" applyBorder="1" applyAlignment="1"/>
    <xf numFmtId="0" fontId="16" fillId="2" borderId="0" xfId="0" applyFont="1" applyFill="1" applyBorder="1" applyAlignment="1">
      <alignment vertical="top"/>
    </xf>
    <xf numFmtId="0" fontId="1" fillId="2" borderId="0" xfId="0" applyFont="1" applyFill="1" applyAlignment="1">
      <alignment vertical="top"/>
    </xf>
    <xf numFmtId="0" fontId="10" fillId="2" borderId="0" xfId="0" applyFont="1" applyFill="1" applyBorder="1" applyAlignment="1">
      <alignment vertical="top"/>
    </xf>
    <xf numFmtId="0" fontId="10" fillId="2" borderId="0" xfId="0" applyFont="1" applyFill="1" applyAlignment="1">
      <alignment vertical="top"/>
    </xf>
    <xf numFmtId="4" fontId="11" fillId="0" borderId="0" xfId="9" applyNumberFormat="1" applyFont="1" applyBorder="1"/>
    <xf numFmtId="4" fontId="11" fillId="0" borderId="0" xfId="0" applyNumberFormat="1" applyFont="1" applyBorder="1"/>
    <xf numFmtId="0" fontId="15" fillId="0" borderId="2" xfId="0" applyFont="1" applyFill="1" applyBorder="1" applyAlignment="1">
      <alignment horizontal="left" vertical="top"/>
    </xf>
    <xf numFmtId="3" fontId="15" fillId="0" borderId="2" xfId="0" applyNumberFormat="1" applyFont="1" applyFill="1" applyBorder="1"/>
    <xf numFmtId="171" fontId="14" fillId="0" borderId="0" xfId="0" applyNumberFormat="1" applyFont="1" applyFill="1" applyBorder="1" applyAlignment="1">
      <alignment vertical="top"/>
    </xf>
    <xf numFmtId="3" fontId="11" fillId="0" borderId="1" xfId="0" applyNumberFormat="1" applyFont="1" applyFill="1" applyBorder="1"/>
    <xf numFmtId="171" fontId="14" fillId="0" borderId="1" xfId="0" applyNumberFormat="1" applyFont="1" applyFill="1" applyBorder="1" applyAlignment="1">
      <alignment vertical="top"/>
    </xf>
    <xf numFmtId="3" fontId="26" fillId="0" borderId="1" xfId="0" applyNumberFormat="1" applyFont="1" applyFill="1" applyBorder="1" applyAlignment="1">
      <alignment vertical="top"/>
    </xf>
    <xf numFmtId="3" fontId="14" fillId="0" borderId="0" xfId="0" applyNumberFormat="1" applyFont="1" applyFill="1" applyBorder="1" applyAlignment="1">
      <alignment vertical="top"/>
    </xf>
    <xf numFmtId="3" fontId="14" fillId="0" borderId="1" xfId="0" applyNumberFormat="1" applyFont="1" applyFill="1" applyBorder="1" applyAlignment="1">
      <alignment vertical="top"/>
    </xf>
    <xf numFmtId="0" fontId="0" fillId="0" borderId="0" xfId="0" applyFont="1" applyFill="1"/>
    <xf numFmtId="3" fontId="11" fillId="0" borderId="10" xfId="0" applyNumberFormat="1" applyFont="1" applyFill="1" applyBorder="1"/>
    <xf numFmtId="3" fontId="26" fillId="0" borderId="2" xfId="0" applyNumberFormat="1" applyFont="1" applyFill="1" applyBorder="1" applyAlignment="1">
      <alignment vertical="top"/>
    </xf>
    <xf numFmtId="3" fontId="15" fillId="2" borderId="2" xfId="0" applyNumberFormat="1" applyFont="1" applyFill="1" applyBorder="1"/>
    <xf numFmtId="3" fontId="15" fillId="2" borderId="1" xfId="0" applyNumberFormat="1" applyFont="1" applyFill="1" applyBorder="1"/>
    <xf numFmtId="0" fontId="11" fillId="2" borderId="1" xfId="0" applyFont="1" applyFill="1" applyBorder="1"/>
    <xf numFmtId="3" fontId="15" fillId="2" borderId="0" xfId="0" applyNumberFormat="1" applyFont="1" applyFill="1" applyBorder="1"/>
    <xf numFmtId="3" fontId="11" fillId="2" borderId="0" xfId="0" applyNumberFormat="1" applyFont="1" applyFill="1" applyBorder="1"/>
    <xf numFmtId="3" fontId="11" fillId="2" borderId="0" xfId="9" applyNumberFormat="1" applyFont="1" applyFill="1" applyBorder="1"/>
    <xf numFmtId="168" fontId="11" fillId="2" borderId="0" xfId="9" applyNumberFormat="1" applyFont="1" applyFill="1" applyBorder="1"/>
    <xf numFmtId="168" fontId="17" fillId="2" borderId="0" xfId="9" applyNumberFormat="1" applyFont="1" applyFill="1" applyBorder="1"/>
    <xf numFmtId="0" fontId="11" fillId="2" borderId="0" xfId="0" applyFont="1" applyFill="1" applyAlignment="1">
      <alignment wrapText="1"/>
    </xf>
    <xf numFmtId="168" fontId="11" fillId="2" borderId="0" xfId="0" applyNumberFormat="1" applyFont="1" applyFill="1"/>
    <xf numFmtId="168" fontId="11" fillId="2" borderId="0" xfId="0" applyNumberFormat="1" applyFont="1" applyFill="1" applyAlignment="1">
      <alignment horizontal="right"/>
    </xf>
    <xf numFmtId="3" fontId="11" fillId="2" borderId="1" xfId="0" applyNumberFormat="1" applyFont="1" applyFill="1" applyBorder="1"/>
    <xf numFmtId="3" fontId="11" fillId="2" borderId="2" xfId="0" applyNumberFormat="1" applyFont="1" applyFill="1" applyBorder="1"/>
    <xf numFmtId="168" fontId="11" fillId="2" borderId="0" xfId="9" applyNumberFormat="1" applyFont="1" applyFill="1"/>
    <xf numFmtId="3" fontId="11" fillId="2" borderId="0" xfId="0" applyNumberFormat="1" applyFont="1" applyFill="1" applyBorder="1" applyAlignment="1">
      <alignment horizontal="right"/>
    </xf>
    <xf numFmtId="3" fontId="15" fillId="2" borderId="0" xfId="0" applyNumberFormat="1" applyFont="1" applyFill="1" applyBorder="1" applyAlignment="1">
      <alignment horizontal="right"/>
    </xf>
    <xf numFmtId="3" fontId="15" fillId="2" borderId="2" xfId="0" applyNumberFormat="1" applyFont="1" applyFill="1" applyBorder="1" applyAlignment="1">
      <alignment horizontal="right"/>
    </xf>
    <xf numFmtId="3" fontId="11" fillId="2" borderId="0" xfId="0" applyNumberFormat="1" applyFont="1" applyFill="1" applyAlignment="1">
      <alignment horizontal="right"/>
    </xf>
    <xf numFmtId="3" fontId="14" fillId="2" borderId="0" xfId="19" applyNumberFormat="1" applyFont="1" applyFill="1" applyBorder="1">
      <alignment horizontal="right"/>
    </xf>
    <xf numFmtId="3" fontId="10" fillId="2" borderId="0" xfId="0" applyNumberFormat="1" applyFont="1" applyFill="1"/>
    <xf numFmtId="0" fontId="15" fillId="0" borderId="2" xfId="0" applyFont="1" applyBorder="1" applyAlignment="1">
      <alignment horizontal="left"/>
    </xf>
    <xf numFmtId="0" fontId="15" fillId="0" borderId="0" xfId="0" applyFont="1" applyFill="1"/>
    <xf numFmtId="0" fontId="0" fillId="5" borderId="0" xfId="0" applyFill="1" applyBorder="1" applyAlignment="1">
      <alignment horizontal="center"/>
    </xf>
    <xf numFmtId="0" fontId="9" fillId="5" borderId="6" xfId="0" applyFont="1" applyFill="1" applyBorder="1" applyAlignment="1">
      <alignment horizontal="center"/>
    </xf>
    <xf numFmtId="0" fontId="11" fillId="0" borderId="0" xfId="0" applyFont="1" applyAlignment="1">
      <alignment horizontal="left"/>
    </xf>
    <xf numFmtId="0" fontId="11" fillId="0" borderId="2" xfId="0" applyFont="1" applyBorder="1" applyAlignment="1">
      <alignment horizontal="left"/>
    </xf>
    <xf numFmtId="41" fontId="11" fillId="0" borderId="0" xfId="32" applyFont="1"/>
    <xf numFmtId="168" fontId="15" fillId="0" borderId="2" xfId="0" applyNumberFormat="1" applyFont="1" applyBorder="1"/>
    <xf numFmtId="168" fontId="11" fillId="2" borderId="1" xfId="9" applyNumberFormat="1" applyFont="1" applyFill="1" applyBorder="1"/>
    <xf numFmtId="3" fontId="15" fillId="0" borderId="2" xfId="0" applyNumberFormat="1" applyFont="1" applyBorder="1" applyAlignment="1">
      <alignment horizontal="right"/>
    </xf>
    <xf numFmtId="171" fontId="0" fillId="0" borderId="0" xfId="0" applyNumberFormat="1" applyFont="1" applyFill="1"/>
    <xf numFmtId="0" fontId="35" fillId="0" borderId="0" xfId="33" applyFill="1"/>
    <xf numFmtId="43" fontId="11" fillId="0" borderId="0" xfId="0" applyNumberFormat="1" applyFont="1"/>
    <xf numFmtId="11" fontId="11" fillId="0" borderId="0" xfId="0" applyNumberFormat="1" applyFont="1"/>
    <xf numFmtId="0" fontId="10" fillId="2" borderId="0" xfId="0" applyFont="1" applyFill="1" applyAlignment="1">
      <alignment horizontal="justify" vertical="top" wrapText="1"/>
    </xf>
    <xf numFmtId="0" fontId="28" fillId="5" borderId="0" xfId="17" applyFont="1" applyFill="1" applyBorder="1" applyAlignment="1">
      <alignment horizontal="left" vertical="center" wrapText="1"/>
    </xf>
    <xf numFmtId="0" fontId="28" fillId="5" borderId="6" xfId="17" applyFont="1" applyFill="1" applyBorder="1" applyAlignment="1">
      <alignment horizontal="left" vertical="center" wrapText="1"/>
    </xf>
    <xf numFmtId="0" fontId="29" fillId="6" borderId="11" xfId="16" applyFont="1" applyFill="1" applyBorder="1" applyAlignment="1">
      <alignment horizontal="center" vertical="center" wrapText="1"/>
    </xf>
    <xf numFmtId="0" fontId="29" fillId="6" borderId="0" xfId="16" applyFont="1" applyFill="1" applyBorder="1" applyAlignment="1">
      <alignment horizontal="center" wrapText="1"/>
    </xf>
    <xf numFmtId="0" fontId="29" fillId="6" borderId="11" xfId="16" applyFont="1" applyFill="1" applyBorder="1" applyAlignment="1">
      <alignment horizontal="center" wrapText="1"/>
    </xf>
    <xf numFmtId="0" fontId="29" fillId="6" borderId="0" xfId="16" applyFont="1" applyFill="1" applyBorder="1" applyAlignment="1">
      <alignment horizontal="right" wrapText="1"/>
    </xf>
    <xf numFmtId="0" fontId="29" fillId="6" borderId="6" xfId="16" applyFont="1" applyFill="1" applyBorder="1" applyAlignment="1">
      <alignment horizontal="right" wrapText="1"/>
    </xf>
    <xf numFmtId="0" fontId="29" fillId="6" borderId="3" xfId="16" applyFont="1" applyFill="1" applyBorder="1" applyAlignment="1">
      <alignment horizontal="center" vertical="center" wrapText="1"/>
    </xf>
    <xf numFmtId="0" fontId="29" fillId="6" borderId="5" xfId="16" applyFont="1" applyFill="1" applyBorder="1" applyAlignment="1">
      <alignment horizontal="right" wrapText="1"/>
    </xf>
    <xf numFmtId="0" fontId="29" fillId="6" borderId="5" xfId="16" applyFont="1" applyFill="1" applyBorder="1" applyAlignment="1">
      <alignment horizontal="right" vertical="center"/>
    </xf>
    <xf numFmtId="0" fontId="29" fillId="6" borderId="6" xfId="16" applyFont="1" applyFill="1" applyBorder="1" applyAlignment="1">
      <alignment horizontal="right" vertical="center"/>
    </xf>
    <xf numFmtId="0" fontId="29" fillId="6" borderId="5" xfId="16" applyFont="1" applyFill="1" applyBorder="1" applyAlignment="1">
      <alignment horizontal="right" vertical="center" wrapText="1"/>
    </xf>
    <xf numFmtId="0" fontId="29" fillId="6" borderId="6" xfId="16" applyFont="1" applyFill="1" applyBorder="1" applyAlignment="1">
      <alignment horizontal="right" vertical="center" wrapText="1"/>
    </xf>
    <xf numFmtId="0" fontId="29" fillId="6" borderId="13" xfId="16" applyFont="1" applyFill="1" applyBorder="1" applyAlignment="1">
      <alignment horizontal="center" vertical="center" wrapText="1"/>
    </xf>
    <xf numFmtId="0" fontId="29" fillId="6" borderId="14" xfId="16" applyFont="1" applyFill="1" applyBorder="1" applyAlignment="1">
      <alignment horizontal="center" vertical="center" wrapText="1"/>
    </xf>
    <xf numFmtId="0" fontId="29" fillId="6" borderId="15" xfId="16" applyFont="1" applyFill="1" applyBorder="1" applyAlignment="1">
      <alignment horizontal="center" vertical="center" wrapText="1"/>
    </xf>
    <xf numFmtId="0" fontId="29" fillId="6" borderId="16" xfId="16" applyFont="1" applyFill="1" applyBorder="1" applyAlignment="1">
      <alignment horizontal="center" vertical="center" wrapText="1"/>
    </xf>
    <xf numFmtId="0" fontId="29" fillId="6" borderId="15" xfId="16" applyFont="1" applyFill="1" applyBorder="1" applyAlignment="1">
      <alignment horizontal="center" vertical="top" wrapText="1"/>
    </xf>
    <xf numFmtId="0" fontId="29" fillId="6" borderId="16" xfId="16" applyFont="1" applyFill="1" applyBorder="1" applyAlignment="1">
      <alignment horizontal="center" vertical="top" wrapText="1"/>
    </xf>
    <xf numFmtId="0" fontId="29" fillId="6" borderId="16" xfId="16" applyFont="1" applyFill="1" applyBorder="1" applyAlignment="1">
      <alignment horizontal="right" vertical="top" wrapText="1"/>
    </xf>
    <xf numFmtId="0" fontId="29" fillId="6" borderId="18" xfId="16" applyFont="1" applyFill="1" applyBorder="1" applyAlignment="1">
      <alignment horizontal="right" vertical="top" wrapText="1"/>
    </xf>
    <xf numFmtId="0" fontId="29" fillId="6" borderId="21" xfId="16" applyFont="1" applyFill="1" applyBorder="1" applyAlignment="1">
      <alignment horizontal="center" vertical="center" wrapText="1"/>
    </xf>
    <xf numFmtId="0" fontId="29" fillId="6" borderId="18" xfId="16" applyFont="1" applyFill="1" applyBorder="1" applyAlignment="1">
      <alignment horizontal="center" vertical="center" wrapText="1"/>
    </xf>
    <xf numFmtId="0" fontId="29" fillId="6" borderId="24" xfId="16" applyFont="1" applyFill="1" applyBorder="1" applyAlignment="1">
      <alignment horizontal="center" vertical="top"/>
    </xf>
    <xf numFmtId="0" fontId="29" fillId="6" borderId="24" xfId="16" applyFont="1" applyFill="1" applyBorder="1" applyAlignment="1">
      <alignment horizontal="right" vertical="top" wrapText="1"/>
    </xf>
    <xf numFmtId="0" fontId="29" fillId="6" borderId="22" xfId="16" applyFont="1" applyFill="1" applyBorder="1" applyAlignment="1">
      <alignment horizontal="right" vertical="top" wrapText="1"/>
    </xf>
    <xf numFmtId="0" fontId="29" fillId="6" borderId="13" xfId="16" applyFont="1" applyFill="1" applyBorder="1" applyAlignment="1">
      <alignment horizontal="left" wrapText="1"/>
    </xf>
    <xf numFmtId="0" fontId="29" fillId="6" borderId="14" xfId="16" applyFont="1" applyFill="1" applyBorder="1" applyAlignment="1">
      <alignment horizontal="left" wrapText="1"/>
    </xf>
    <xf numFmtId="0" fontId="29" fillId="6" borderId="15" xfId="16" applyFont="1" applyFill="1" applyBorder="1" applyAlignment="1">
      <alignment horizontal="left" wrapText="1"/>
    </xf>
    <xf numFmtId="0" fontId="29" fillId="6" borderId="16" xfId="16" applyFont="1" applyFill="1" applyBorder="1" applyAlignment="1">
      <alignment horizontal="left" wrapText="1"/>
    </xf>
    <xf numFmtId="0" fontId="29" fillId="6" borderId="17" xfId="16" applyFont="1" applyFill="1" applyBorder="1" applyAlignment="1">
      <alignment horizontal="left" wrapText="1"/>
    </xf>
    <xf numFmtId="0" fontId="29" fillId="6" borderId="18" xfId="16" applyFont="1" applyFill="1" applyBorder="1" applyAlignment="1">
      <alignment horizontal="left" wrapText="1"/>
    </xf>
    <xf numFmtId="0" fontId="29" fillId="6" borderId="19" xfId="16" applyFont="1" applyFill="1" applyBorder="1" applyAlignment="1">
      <alignment horizontal="right" vertical="top" wrapText="1"/>
    </xf>
    <xf numFmtId="0" fontId="29" fillId="6" borderId="23" xfId="16" applyFont="1" applyFill="1" applyBorder="1" applyAlignment="1">
      <alignment horizontal="right" vertical="top" wrapText="1"/>
    </xf>
    <xf numFmtId="0" fontId="29" fillId="6" borderId="0" xfId="16" applyFont="1" applyFill="1" applyBorder="1" applyAlignment="1">
      <alignment horizontal="right" vertical="top" wrapText="1"/>
    </xf>
    <xf numFmtId="0" fontId="29" fillId="6" borderId="6" xfId="16" applyFont="1" applyFill="1" applyBorder="1" applyAlignment="1">
      <alignment horizontal="right" vertical="top" wrapText="1"/>
    </xf>
    <xf numFmtId="0" fontId="29" fillId="6" borderId="14" xfId="16" applyFont="1" applyFill="1" applyBorder="1" applyAlignment="1">
      <alignment horizontal="right" vertical="top" wrapText="1"/>
    </xf>
    <xf numFmtId="0" fontId="29" fillId="6" borderId="20" xfId="16" applyFont="1" applyFill="1" applyBorder="1" applyAlignment="1">
      <alignment horizontal="right" vertical="top" wrapText="1"/>
    </xf>
    <xf numFmtId="0" fontId="29" fillId="6" borderId="12" xfId="16" applyFont="1" applyFill="1" applyBorder="1" applyAlignment="1">
      <alignment horizontal="right" vertical="top" wrapText="1"/>
    </xf>
    <xf numFmtId="0" fontId="27" fillId="6" borderId="0" xfId="16" applyFont="1" applyFill="1" applyBorder="1" applyAlignment="1">
      <alignment horizontal="center" wrapText="1"/>
    </xf>
    <xf numFmtId="0" fontId="27" fillId="6" borderId="6" xfId="16" applyFont="1" applyFill="1" applyBorder="1" applyAlignment="1">
      <alignment horizontal="center" wrapText="1"/>
    </xf>
    <xf numFmtId="0" fontId="29" fillId="6" borderId="0" xfId="16" applyFont="1" applyFill="1" applyBorder="1" applyAlignment="1">
      <alignment horizontal="left" wrapText="1"/>
    </xf>
    <xf numFmtId="0" fontId="29" fillId="6" borderId="6" xfId="16" applyFont="1" applyFill="1" applyBorder="1" applyAlignment="1">
      <alignment horizontal="left" wrapText="1"/>
    </xf>
    <xf numFmtId="0" fontId="27" fillId="6" borderId="0" xfId="16" applyFont="1" applyFill="1" applyBorder="1" applyAlignment="1">
      <alignment horizontal="right" wrapText="1"/>
    </xf>
    <xf numFmtId="0" fontId="27" fillId="6" borderId="6" xfId="16" applyFont="1" applyFill="1" applyBorder="1" applyAlignment="1">
      <alignment horizontal="right" wrapText="1"/>
    </xf>
    <xf numFmtId="0" fontId="27" fillId="6" borderId="0" xfId="16" applyFont="1" applyFill="1" applyBorder="1" applyAlignment="1">
      <alignment horizontal="left"/>
    </xf>
    <xf numFmtId="0" fontId="27" fillId="6" borderId="6" xfId="16" applyFont="1" applyFill="1" applyBorder="1" applyAlignment="1">
      <alignment horizontal="left"/>
    </xf>
    <xf numFmtId="0" fontId="29" fillId="6" borderId="0" xfId="16" applyFont="1" applyFill="1" applyBorder="1" applyAlignment="1">
      <alignment horizontal="center" vertical="center" wrapText="1"/>
    </xf>
    <xf numFmtId="0" fontId="29" fillId="6" borderId="0" xfId="16" applyFont="1" applyFill="1" applyBorder="1" applyAlignment="1">
      <alignment horizontal="center" vertical="center"/>
    </xf>
    <xf numFmtId="0" fontId="29" fillId="6" borderId="3" xfId="16" applyFont="1" applyFill="1" applyBorder="1" applyAlignment="1">
      <alignment horizontal="center" vertical="center"/>
    </xf>
    <xf numFmtId="0" fontId="29" fillId="6" borderId="3" xfId="16" applyFont="1" applyFill="1" applyBorder="1" applyAlignment="1">
      <alignment horizontal="center" wrapText="1"/>
    </xf>
    <xf numFmtId="0" fontId="29" fillId="6" borderId="0" xfId="16" applyFont="1" applyFill="1" applyBorder="1" applyAlignment="1">
      <alignment horizontal="right" vertical="center" wrapText="1"/>
    </xf>
    <xf numFmtId="0" fontId="29" fillId="6" borderId="0" xfId="16" applyFont="1" applyFill="1" applyBorder="1" applyAlignment="1">
      <alignment horizontal="right" vertical="center"/>
    </xf>
    <xf numFmtId="0" fontId="27" fillId="5" borderId="0" xfId="0" applyFont="1" applyFill="1" applyBorder="1" applyAlignment="1">
      <alignment horizontal="right" wrapText="1"/>
    </xf>
    <xf numFmtId="0" fontId="27" fillId="5" borderId="6" xfId="0" applyFont="1" applyFill="1" applyBorder="1" applyAlignment="1">
      <alignment horizontal="right" wrapText="1"/>
    </xf>
    <xf numFmtId="0" fontId="27" fillId="5" borderId="6" xfId="0" applyFont="1" applyFill="1" applyBorder="1" applyAlignment="1">
      <alignment horizontal="left" wrapText="1"/>
    </xf>
    <xf numFmtId="9" fontId="29" fillId="6" borderId="9" xfId="16" applyNumberFormat="1" applyFont="1" applyFill="1" applyBorder="1" applyAlignment="1">
      <alignment horizontal="right" wrapText="1"/>
    </xf>
    <xf numFmtId="9" fontId="29" fillId="6" borderId="8" xfId="16" applyNumberFormat="1" applyFont="1" applyFill="1" applyBorder="1" applyAlignment="1">
      <alignment horizontal="right" wrapText="1"/>
    </xf>
    <xf numFmtId="9" fontId="29" fillId="6" borderId="0" xfId="16" applyNumberFormat="1" applyFont="1" applyFill="1" applyBorder="1" applyAlignment="1">
      <alignment horizontal="right"/>
    </xf>
    <xf numFmtId="9" fontId="29" fillId="6" borderId="6" xfId="16" applyNumberFormat="1" applyFont="1" applyFill="1" applyBorder="1" applyAlignment="1">
      <alignment horizontal="right"/>
    </xf>
    <xf numFmtId="0" fontId="29" fillId="6" borderId="0" xfId="16" applyFont="1" applyFill="1" applyBorder="1" applyAlignment="1">
      <alignment horizontal="right"/>
    </xf>
    <xf numFmtId="0" fontId="29" fillId="6" borderId="6" xfId="16" applyFont="1" applyFill="1" applyBorder="1" applyAlignment="1">
      <alignment horizontal="right"/>
    </xf>
    <xf numFmtId="0" fontId="27" fillId="5" borderId="0" xfId="0" applyFont="1" applyFill="1" applyBorder="1" applyAlignment="1">
      <alignment horizontal="center" wrapText="1"/>
    </xf>
    <xf numFmtId="0" fontId="27" fillId="5" borderId="6" xfId="0" applyFont="1" applyFill="1" applyBorder="1" applyAlignment="1">
      <alignment horizontal="center" wrapText="1"/>
    </xf>
    <xf numFmtId="0" fontId="29" fillId="6" borderId="5" xfId="16" applyFont="1" applyFill="1" applyBorder="1" applyAlignment="1">
      <alignment horizontal="center" vertical="center" wrapText="1"/>
    </xf>
    <xf numFmtId="0" fontId="29" fillId="6" borderId="6" xfId="16" applyFont="1" applyFill="1" applyBorder="1" applyAlignment="1">
      <alignment horizontal="center" vertical="center" wrapText="1"/>
    </xf>
    <xf numFmtId="0" fontId="9" fillId="5" borderId="0" xfId="0" applyFont="1" applyFill="1" applyBorder="1" applyAlignment="1">
      <alignment horizontal="center" wrapText="1"/>
    </xf>
    <xf numFmtId="0" fontId="9" fillId="5" borderId="6" xfId="0" applyFont="1" applyFill="1" applyBorder="1" applyAlignment="1">
      <alignment horizontal="center" wrapText="1"/>
    </xf>
    <xf numFmtId="0" fontId="9" fillId="5" borderId="6" xfId="0" applyFont="1" applyFill="1" applyBorder="1" applyAlignment="1">
      <alignment horizontal="left" vertical="center" wrapText="1"/>
    </xf>
    <xf numFmtId="0" fontId="9" fillId="5" borderId="6" xfId="0" applyFont="1" applyFill="1" applyBorder="1" applyAlignment="1">
      <alignment horizontal="left" vertical="center"/>
    </xf>
  </cellXfs>
  <cellStyles count="35">
    <cellStyle name="=C:\WINNT35\SYSTEM32\COMMAND.COM" xfId="25"/>
    <cellStyle name="Comma [0]" xfId="32" builtinId="6"/>
    <cellStyle name="Comma [0] 2" xfId="12"/>
    <cellStyle name="Comma [0] 3" xfId="14"/>
    <cellStyle name="Comma [0] 3 2" xfId="22"/>
    <cellStyle name="Comma [0] 4" xfId="20"/>
    <cellStyle name="Comma 2" xfId="11"/>
    <cellStyle name="Comma 2 2" xfId="21"/>
    <cellStyle name="Fjárhæð" xfId="19"/>
    <cellStyle name="Fjárhæð með línu" xfId="34"/>
    <cellStyle name="Good" xfId="33" builtinId="26"/>
    <cellStyle name="greyed" xfId="28"/>
    <cellStyle name="Heading 1 2" xfId="23"/>
    <cellStyle name="Heading 2 2" xfId="27"/>
    <cellStyle name="HeadingTable" xfId="29"/>
    <cellStyle name="Hyperlink" xfId="15" builtinId="8"/>
    <cellStyle name="Neutral" xfId="16" builtinId="28"/>
    <cellStyle name="Normal" xfId="0" builtinId="0" customBuiltin="1"/>
    <cellStyle name="Normal 10" xfId="17"/>
    <cellStyle name="Normal 2" xfId="10"/>
    <cellStyle name="Normal 2 2" xfId="13"/>
    <cellStyle name="Normal 2 2 2" xfId="30"/>
    <cellStyle name="Normal 2 2 2 2" xfId="31"/>
    <cellStyle name="Normal 2 2 3" xfId="24"/>
    <cellStyle name="Normal 3" xfId="4"/>
    <cellStyle name="Normal 3 10" xfId="5"/>
    <cellStyle name="Normal 5 15" xfId="6"/>
    <cellStyle name="Normal 6" xfId="1"/>
    <cellStyle name="Normal 6 10 2 2" xfId="2"/>
    <cellStyle name="Normal 7" xfId="3"/>
    <cellStyle name="Normal 92" xfId="8"/>
    <cellStyle name="Normal 93" xfId="7"/>
    <cellStyle name="optionalExposure" xfId="26"/>
    <cellStyle name="Percent" xfId="9" builtinId="5"/>
    <cellStyle name="Texti 3" xfId="18"/>
  </cellStyles>
  <dxfs count="0"/>
  <tableStyles count="0" defaultTableStyle="TableStyleMedium2" defaultPivotStyle="PivotStyleLight16"/>
  <colors>
    <mruColors>
      <color rgb="FF0B45E6"/>
      <color rgb="FFFE5B88"/>
      <color rgb="FFE9E9E9"/>
      <color rgb="FFD3D3D3"/>
      <color rgb="FFDC1E35"/>
      <color rgb="FF005FAC"/>
      <color rgb="FFFA7800"/>
      <color rgb="FFA819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Litapaletta 2018">
      <a:dk1>
        <a:srgbClr val="221E1F"/>
      </a:dk1>
      <a:lt1>
        <a:srgbClr val="FFFFFF"/>
      </a:lt1>
      <a:dk2>
        <a:srgbClr val="AFBEB8"/>
      </a:dk2>
      <a:lt2>
        <a:srgbClr val="665C6B"/>
      </a:lt2>
      <a:accent1>
        <a:srgbClr val="FCC036"/>
      </a:accent1>
      <a:accent2>
        <a:srgbClr val="00A6B9"/>
      </a:accent2>
      <a:accent3>
        <a:srgbClr val="918989"/>
      </a:accent3>
      <a:accent4>
        <a:srgbClr val="A0AC60"/>
      </a:accent4>
      <a:accent5>
        <a:srgbClr val="F59020"/>
      </a:accent5>
      <a:accent6>
        <a:srgbClr val="A6A89D"/>
      </a:accent6>
      <a:hlink>
        <a:srgbClr val="37AE93"/>
      </a:hlink>
      <a:folHlink>
        <a:srgbClr val="CFD1C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B45E6"/>
  </sheetPr>
  <dimension ref="A1:L54"/>
  <sheetViews>
    <sheetView showGridLines="0" workbookViewId="0">
      <selection activeCell="A8" sqref="A8:F10"/>
    </sheetView>
  </sheetViews>
  <sheetFormatPr defaultColWidth="9.140625" defaultRowHeight="15" x14ac:dyDescent="0.25"/>
  <cols>
    <col min="1" max="1" width="44.85546875" style="2" customWidth="1"/>
    <col min="2" max="6" width="9" style="2" customWidth="1"/>
    <col min="7" max="7" width="40.28515625" style="2" customWidth="1"/>
    <col min="8" max="16384" width="9.140625" style="2"/>
  </cols>
  <sheetData>
    <row r="1" spans="1:12" ht="15.75" customHeight="1" x14ac:dyDescent="0.25">
      <c r="A1" s="232" t="s">
        <v>46</v>
      </c>
      <c r="B1" s="84">
        <v>0</v>
      </c>
      <c r="C1" s="84" t="e">
        <f>-VLOOKUP(#REF!,#REF!,10,FALSE)</f>
        <v>#REF!</v>
      </c>
      <c r="D1" s="84" t="e">
        <f>+C1+4</f>
        <v>#REF!</v>
      </c>
      <c r="E1" s="84" t="e">
        <f>+D1+4</f>
        <v>#REF!</v>
      </c>
      <c r="F1" s="84" t="e">
        <f>+E1+4</f>
        <v>#REF!</v>
      </c>
      <c r="G1" s="1"/>
    </row>
    <row r="2" spans="1:12" ht="15.75" thickBot="1" x14ac:dyDescent="0.3">
      <c r="A2" s="233"/>
      <c r="B2" s="85"/>
      <c r="C2" s="85"/>
      <c r="D2" s="85"/>
      <c r="E2" s="85"/>
      <c r="F2" s="85"/>
      <c r="G2" s="1"/>
    </row>
    <row r="3" spans="1:12" ht="15.75" thickTop="1" x14ac:dyDescent="0.25">
      <c r="A3" s="3"/>
      <c r="B3" s="4"/>
      <c r="C3" s="4"/>
      <c r="D3" s="4"/>
      <c r="E3" s="4"/>
      <c r="F3" s="4"/>
      <c r="G3" s="1"/>
    </row>
    <row r="4" spans="1:12" ht="15" customHeight="1" x14ac:dyDescent="0.25">
      <c r="A4" s="231" t="s">
        <v>47</v>
      </c>
      <c r="B4" s="231"/>
      <c r="C4" s="231"/>
      <c r="D4" s="231"/>
      <c r="E4" s="231"/>
      <c r="F4" s="231"/>
      <c r="G4"/>
      <c r="H4"/>
      <c r="I4"/>
      <c r="J4"/>
      <c r="K4"/>
      <c r="L4"/>
    </row>
    <row r="5" spans="1:12" x14ac:dyDescent="0.25">
      <c r="A5" s="231"/>
      <c r="B5" s="231"/>
      <c r="C5" s="231"/>
      <c r="D5" s="231"/>
      <c r="E5" s="231"/>
      <c r="F5" s="231"/>
      <c r="G5"/>
      <c r="H5"/>
      <c r="I5"/>
      <c r="J5"/>
      <c r="K5"/>
      <c r="L5"/>
    </row>
    <row r="6" spans="1:12" x14ac:dyDescent="0.25">
      <c r="A6" s="231"/>
      <c r="B6" s="231"/>
      <c r="C6" s="231"/>
      <c r="D6" s="231"/>
      <c r="E6" s="231"/>
      <c r="F6" s="231"/>
      <c r="G6"/>
      <c r="H6"/>
      <c r="I6"/>
      <c r="J6"/>
      <c r="K6"/>
      <c r="L6"/>
    </row>
    <row r="7" spans="1:12" x14ac:dyDescent="0.25">
      <c r="A7" s="231"/>
      <c r="B7" s="231"/>
      <c r="C7" s="231"/>
      <c r="D7" s="231"/>
      <c r="E7" s="231"/>
      <c r="F7" s="231"/>
      <c r="G7"/>
      <c r="H7"/>
      <c r="I7"/>
      <c r="J7"/>
      <c r="K7"/>
      <c r="L7"/>
    </row>
    <row r="8" spans="1:12" x14ac:dyDescent="0.25">
      <c r="A8" s="231" t="s">
        <v>48</v>
      </c>
      <c r="B8" s="231"/>
      <c r="C8" s="231"/>
      <c r="D8" s="231"/>
      <c r="E8" s="231"/>
      <c r="F8" s="231"/>
      <c r="G8"/>
      <c r="H8"/>
      <c r="I8"/>
      <c r="J8"/>
      <c r="K8"/>
      <c r="L8"/>
    </row>
    <row r="9" spans="1:12" x14ac:dyDescent="0.25">
      <c r="A9" s="231"/>
      <c r="B9" s="231"/>
      <c r="C9" s="231"/>
      <c r="D9" s="231"/>
      <c r="E9" s="231"/>
      <c r="F9" s="231"/>
      <c r="G9"/>
      <c r="H9"/>
      <c r="I9"/>
      <c r="J9"/>
      <c r="K9"/>
      <c r="L9"/>
    </row>
    <row r="10" spans="1:12" x14ac:dyDescent="0.25">
      <c r="A10" s="231"/>
      <c r="B10" s="231"/>
      <c r="C10" s="231"/>
      <c r="D10" s="231"/>
      <c r="E10" s="231"/>
      <c r="F10" s="231"/>
      <c r="G10"/>
      <c r="H10"/>
      <c r="I10"/>
      <c r="J10"/>
      <c r="K10"/>
      <c r="L10"/>
    </row>
    <row r="11" spans="1:12" s="5" customFormat="1" x14ac:dyDescent="0.25">
      <c r="A11" s="231" t="s">
        <v>49</v>
      </c>
      <c r="B11" s="231"/>
      <c r="C11" s="231"/>
      <c r="D11" s="231"/>
      <c r="E11" s="231"/>
      <c r="F11" s="231"/>
      <c r="G11"/>
      <c r="H11"/>
      <c r="I11"/>
      <c r="J11"/>
      <c r="K11"/>
      <c r="L11"/>
    </row>
    <row r="12" spans="1:12" x14ac:dyDescent="0.25">
      <c r="A12" s="231"/>
      <c r="B12" s="231"/>
      <c r="C12" s="231"/>
      <c r="D12" s="231"/>
      <c r="E12" s="231"/>
      <c r="F12" s="231"/>
      <c r="G12"/>
      <c r="H12"/>
      <c r="I12"/>
      <c r="J12"/>
      <c r="K12"/>
      <c r="L12"/>
    </row>
    <row r="13" spans="1:12" x14ac:dyDescent="0.25">
      <c r="A13" s="231"/>
      <c r="B13" s="231"/>
      <c r="C13" s="231"/>
      <c r="D13" s="231"/>
      <c r="E13" s="231"/>
      <c r="F13" s="231"/>
      <c r="G13"/>
      <c r="H13"/>
      <c r="I13"/>
      <c r="J13"/>
      <c r="K13"/>
      <c r="L13"/>
    </row>
    <row r="14" spans="1:12" x14ac:dyDescent="0.25">
      <c r="A14" s="231"/>
      <c r="B14" s="231"/>
      <c r="C14" s="231"/>
      <c r="D14" s="231"/>
      <c r="E14" s="231"/>
      <c r="F14" s="231"/>
      <c r="G14"/>
      <c r="H14"/>
      <c r="I14"/>
      <c r="J14"/>
      <c r="K14"/>
      <c r="L14"/>
    </row>
    <row r="15" spans="1:12" x14ac:dyDescent="0.25">
      <c r="A15" s="231"/>
      <c r="B15" s="231"/>
      <c r="C15" s="231"/>
      <c r="D15" s="231"/>
      <c r="E15" s="231"/>
      <c r="F15" s="231"/>
      <c r="G15"/>
      <c r="H15"/>
      <c r="I15"/>
      <c r="J15"/>
      <c r="K15"/>
      <c r="L15"/>
    </row>
    <row r="16" spans="1:12" x14ac:dyDescent="0.25">
      <c r="A16" s="231"/>
      <c r="B16" s="231"/>
      <c r="C16" s="231"/>
      <c r="D16" s="231"/>
      <c r="E16" s="231"/>
      <c r="F16" s="231"/>
      <c r="G16"/>
      <c r="H16"/>
      <c r="I16"/>
      <c r="J16"/>
      <c r="K16"/>
      <c r="L16"/>
    </row>
    <row r="17" spans="1:12" x14ac:dyDescent="0.25">
      <c r="A17" s="231" t="s">
        <v>50</v>
      </c>
      <c r="B17" s="231"/>
      <c r="C17" s="231"/>
      <c r="D17" s="231"/>
      <c r="E17" s="231"/>
      <c r="F17" s="231"/>
      <c r="G17"/>
      <c r="H17"/>
      <c r="I17"/>
      <c r="J17"/>
      <c r="K17"/>
      <c r="L17"/>
    </row>
    <row r="18" spans="1:12" x14ac:dyDescent="0.25">
      <c r="A18" s="231"/>
      <c r="B18" s="231"/>
      <c r="C18" s="231"/>
      <c r="D18" s="231"/>
      <c r="E18" s="231"/>
      <c r="F18" s="231"/>
      <c r="G18"/>
      <c r="H18"/>
      <c r="I18"/>
      <c r="J18"/>
      <c r="K18"/>
      <c r="L18"/>
    </row>
    <row r="19" spans="1:12" x14ac:dyDescent="0.25">
      <c r="A19" s="6" t="s">
        <v>51</v>
      </c>
      <c r="B19" s="1"/>
      <c r="C19" s="1"/>
      <c r="D19" s="1"/>
      <c r="E19" s="1"/>
      <c r="F19" s="1"/>
      <c r="G19"/>
      <c r="H19"/>
      <c r="I19"/>
      <c r="J19"/>
      <c r="K19"/>
      <c r="L19"/>
    </row>
    <row r="20" spans="1:12" x14ac:dyDescent="0.25">
      <c r="A20" s="231"/>
      <c r="B20" s="231"/>
      <c r="C20" s="231"/>
      <c r="D20" s="231"/>
      <c r="E20" s="231"/>
      <c r="F20" s="231"/>
      <c r="G20"/>
      <c r="H20" s="80"/>
      <c r="I20"/>
      <c r="J20"/>
      <c r="K20"/>
      <c r="L20"/>
    </row>
    <row r="21" spans="1:12" x14ac:dyDescent="0.25">
      <c r="A21" s="231"/>
      <c r="B21" s="231"/>
      <c r="C21" s="231"/>
      <c r="D21" s="231"/>
      <c r="E21" s="231"/>
      <c r="F21" s="231"/>
      <c r="G21"/>
      <c r="H21"/>
      <c r="I21"/>
      <c r="J21"/>
      <c r="K21"/>
      <c r="L21"/>
    </row>
    <row r="22" spans="1:12" x14ac:dyDescent="0.25">
      <c r="A22" s="231"/>
      <c r="B22" s="231"/>
      <c r="C22" s="231"/>
      <c r="D22" s="231"/>
      <c r="E22" s="231"/>
      <c r="F22" s="231"/>
      <c r="G22"/>
      <c r="H22"/>
      <c r="I22"/>
      <c r="J22"/>
      <c r="K22"/>
      <c r="L22"/>
    </row>
    <row r="23" spans="1:12" x14ac:dyDescent="0.25">
      <c r="A23" s="1"/>
      <c r="B23" s="1"/>
      <c r="C23" s="1"/>
      <c r="D23" s="1"/>
      <c r="E23" s="1"/>
      <c r="F23" s="1"/>
      <c r="G23"/>
      <c r="H23"/>
      <c r="I23"/>
      <c r="J23"/>
      <c r="K23"/>
      <c r="L23"/>
    </row>
    <row r="24" spans="1:12" x14ac:dyDescent="0.25">
      <c r="A24" s="1"/>
      <c r="B24" s="1"/>
      <c r="C24" s="1"/>
      <c r="D24" s="1"/>
      <c r="E24" s="1"/>
      <c r="F24" s="1"/>
      <c r="G24"/>
      <c r="H24"/>
      <c r="I24"/>
      <c r="J24"/>
      <c r="K24"/>
      <c r="L24"/>
    </row>
    <row r="25" spans="1:12" x14ac:dyDescent="0.25">
      <c r="A25" s="1"/>
      <c r="B25" s="1"/>
      <c r="C25" s="1"/>
      <c r="D25" s="1"/>
      <c r="E25" s="1"/>
      <c r="F25" s="1"/>
      <c r="G25"/>
      <c r="H25"/>
      <c r="I25"/>
      <c r="J25"/>
      <c r="K25"/>
      <c r="L25"/>
    </row>
    <row r="26" spans="1:12" x14ac:dyDescent="0.25">
      <c r="A26" s="1"/>
      <c r="B26" s="1"/>
      <c r="C26" s="1"/>
      <c r="D26" s="1"/>
      <c r="E26" s="1"/>
      <c r="F26" s="1"/>
      <c r="G26"/>
      <c r="H26"/>
      <c r="I26"/>
      <c r="J26"/>
      <c r="K26"/>
      <c r="L26"/>
    </row>
    <row r="27" spans="1:12" x14ac:dyDescent="0.25">
      <c r="A27" s="1"/>
      <c r="B27" s="1"/>
      <c r="C27" s="1"/>
      <c r="D27" s="1"/>
      <c r="E27" s="1"/>
      <c r="F27" s="1"/>
      <c r="G27"/>
      <c r="H27"/>
      <c r="I27"/>
      <c r="J27"/>
      <c r="K27"/>
      <c r="L27"/>
    </row>
    <row r="28" spans="1:12" x14ac:dyDescent="0.25">
      <c r="A28" s="1"/>
      <c r="B28" s="1"/>
      <c r="C28" s="1"/>
      <c r="D28" s="1"/>
      <c r="E28" s="1"/>
      <c r="F28" s="1"/>
      <c r="G28"/>
      <c r="H28"/>
      <c r="I28"/>
      <c r="J28"/>
      <c r="K28"/>
      <c r="L28"/>
    </row>
    <row r="29" spans="1:12" x14ac:dyDescent="0.25">
      <c r="A29" s="1"/>
      <c r="B29" s="1"/>
      <c r="C29" s="1"/>
      <c r="D29" s="1"/>
      <c r="E29" s="1"/>
      <c r="F29" s="1"/>
      <c r="G29"/>
      <c r="H29"/>
      <c r="I29"/>
      <c r="J29"/>
      <c r="K29"/>
      <c r="L29"/>
    </row>
    <row r="30" spans="1:12" x14ac:dyDescent="0.25">
      <c r="A30" s="1"/>
      <c r="B30" s="1"/>
      <c r="C30" s="1"/>
      <c r="D30" s="1"/>
      <c r="E30" s="1"/>
      <c r="F30" s="1"/>
      <c r="G30"/>
      <c r="H30"/>
      <c r="I30"/>
      <c r="J30"/>
      <c r="K30"/>
      <c r="L30"/>
    </row>
    <row r="31" spans="1:12" x14ac:dyDescent="0.25">
      <c r="A31" s="1"/>
      <c r="B31" s="1"/>
      <c r="C31" s="1"/>
      <c r="D31" s="1"/>
      <c r="E31" s="1"/>
      <c r="F31" s="1"/>
    </row>
    <row r="32" spans="1:12"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sheetData>
  <customSheetViews>
    <customSheetView guid="{E15FBE34-FE0E-4FB3-BF77-D720D4424F83}" showGridLines="0">
      <selection activeCell="H20" sqref="H20"/>
      <pageMargins left="0.7" right="0.7" top="0.75" bottom="0.75" header="0.3" footer="0.3"/>
    </customSheetView>
    <customSheetView guid="{B3B79DE6-B790-447F-9BF8-243B216057B6}" showGridLines="0">
      <selection activeCell="H20" sqref="H20"/>
      <pageMargins left="0.7" right="0.7" top="0.75" bottom="0.75" header="0.3" footer="0.3"/>
    </customSheetView>
    <customSheetView guid="{0886076D-53EA-4907-B727-AEB3E85E12E6}" showGridLines="0">
      <selection activeCell="H20" sqref="H20"/>
      <pageMargins left="0.7" right="0.7" top="0.75" bottom="0.75" header="0.3" footer="0.3"/>
    </customSheetView>
  </customSheetViews>
  <mergeCells count="6">
    <mergeCell ref="A20:F22"/>
    <mergeCell ref="A1:A2"/>
    <mergeCell ref="A4:F7"/>
    <mergeCell ref="A8:F10"/>
    <mergeCell ref="A11:F16"/>
    <mergeCell ref="A17:F1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B45E6"/>
  </sheetPr>
  <dimension ref="A1:H28"/>
  <sheetViews>
    <sheetView showGridLines="0" workbookViewId="0">
      <selection activeCell="C7" sqref="C7:C14"/>
    </sheetView>
  </sheetViews>
  <sheetFormatPr defaultColWidth="9.140625" defaultRowHeight="15" x14ac:dyDescent="0.25"/>
  <cols>
    <col min="1" max="1" width="5" style="95" customWidth="1"/>
    <col min="2" max="2" width="64.28515625" style="95" customWidth="1"/>
    <col min="3" max="4" width="14.28515625" style="95" customWidth="1"/>
    <col min="5" max="6" width="8.5703125" style="95" customWidth="1"/>
    <col min="7" max="16384" width="9.140625" style="95"/>
  </cols>
  <sheetData>
    <row r="1" spans="1:6" ht="15" customHeight="1" x14ac:dyDescent="0.25">
      <c r="A1" s="16" t="s">
        <v>261</v>
      </c>
      <c r="C1" s="68"/>
      <c r="D1" s="68"/>
    </row>
    <row r="2" spans="1:6" ht="15" customHeight="1" x14ac:dyDescent="0.25">
      <c r="A2" s="16"/>
      <c r="C2" s="68"/>
      <c r="D2" s="68"/>
    </row>
    <row r="3" spans="1:6" ht="15" customHeight="1" x14ac:dyDescent="0.25">
      <c r="B3" s="68"/>
      <c r="C3" s="26" t="s">
        <v>312</v>
      </c>
      <c r="D3" s="26" t="s">
        <v>313</v>
      </c>
    </row>
    <row r="4" spans="1:6" ht="15" customHeight="1" x14ac:dyDescent="0.25">
      <c r="A4" s="273" t="s">
        <v>369</v>
      </c>
      <c r="B4" s="273"/>
      <c r="C4" s="271" t="s">
        <v>288</v>
      </c>
      <c r="D4" s="271" t="s">
        <v>289</v>
      </c>
      <c r="F4" s="118" t="s">
        <v>192</v>
      </c>
    </row>
    <row r="5" spans="1:6" ht="15" customHeight="1" x14ac:dyDescent="0.25">
      <c r="A5" s="273"/>
      <c r="B5" s="273"/>
      <c r="C5" s="271"/>
      <c r="D5" s="271"/>
      <c r="F5" s="101"/>
    </row>
    <row r="6" spans="1:6" ht="15" customHeight="1" thickBot="1" x14ac:dyDescent="0.3">
      <c r="A6" s="274"/>
      <c r="B6" s="274"/>
      <c r="C6" s="272"/>
      <c r="D6" s="272"/>
      <c r="F6" s="101"/>
    </row>
    <row r="7" spans="1:6" ht="15.75" thickTop="1" x14ac:dyDescent="0.25">
      <c r="A7" s="165">
        <v>1</v>
      </c>
      <c r="B7" s="162" t="s">
        <v>262</v>
      </c>
      <c r="C7" s="193">
        <v>9891</v>
      </c>
      <c r="D7" s="92"/>
    </row>
    <row r="8" spans="1:6" ht="15" customHeight="1" x14ac:dyDescent="0.25">
      <c r="A8" s="140">
        <v>2</v>
      </c>
      <c r="B8" s="132" t="s">
        <v>263</v>
      </c>
      <c r="C8" s="192">
        <v>4571</v>
      </c>
      <c r="D8" s="91"/>
    </row>
    <row r="9" spans="1:6" ht="15" customHeight="1" x14ac:dyDescent="0.25">
      <c r="A9" s="140">
        <v>3</v>
      </c>
      <c r="B9" s="132" t="s">
        <v>264</v>
      </c>
      <c r="C9" s="192">
        <v>-1870</v>
      </c>
      <c r="D9" s="91"/>
    </row>
    <row r="10" spans="1:6" x14ac:dyDescent="0.25">
      <c r="A10" s="140">
        <v>4</v>
      </c>
      <c r="B10" s="132" t="s">
        <v>265</v>
      </c>
      <c r="C10" s="192">
        <v>-1350</v>
      </c>
      <c r="D10" s="91"/>
    </row>
    <row r="11" spans="1:6" x14ac:dyDescent="0.25">
      <c r="A11" s="140">
        <v>5</v>
      </c>
      <c r="B11" s="132" t="s">
        <v>266</v>
      </c>
      <c r="C11" s="192"/>
      <c r="D11" s="91"/>
    </row>
    <row r="12" spans="1:6" x14ac:dyDescent="0.25">
      <c r="A12" s="140">
        <v>6</v>
      </c>
      <c r="B12" s="132" t="s">
        <v>267</v>
      </c>
      <c r="C12" s="99">
        <v>176</v>
      </c>
      <c r="D12" s="91"/>
    </row>
    <row r="13" spans="1:6" x14ac:dyDescent="0.25">
      <c r="A13" s="140">
        <v>7</v>
      </c>
      <c r="B13" s="132" t="s">
        <v>268</v>
      </c>
      <c r="C13" s="192">
        <v>-1010</v>
      </c>
      <c r="D13" s="91"/>
    </row>
    <row r="14" spans="1:6" x14ac:dyDescent="0.25">
      <c r="A14" s="140">
        <v>8</v>
      </c>
      <c r="B14" s="163" t="s">
        <v>269</v>
      </c>
      <c r="C14" s="193"/>
      <c r="D14" s="91"/>
    </row>
    <row r="15" spans="1:6" x14ac:dyDescent="0.25">
      <c r="A15" s="106">
        <v>9</v>
      </c>
      <c r="B15" s="162" t="s">
        <v>270</v>
      </c>
      <c r="C15" s="191">
        <v>10408</v>
      </c>
      <c r="D15" s="93"/>
    </row>
    <row r="16" spans="1:6" ht="25.5" x14ac:dyDescent="0.25">
      <c r="A16" s="142">
        <v>10</v>
      </c>
      <c r="B16" s="132" t="s">
        <v>350</v>
      </c>
      <c r="C16" s="194"/>
    </row>
    <row r="17" spans="1:8" ht="25.5" x14ac:dyDescent="0.25">
      <c r="A17" s="142">
        <v>11</v>
      </c>
      <c r="B17" s="132" t="s">
        <v>351</v>
      </c>
      <c r="C17" s="194"/>
    </row>
    <row r="19" spans="1:8" x14ac:dyDescent="0.25">
      <c r="B19" s="194"/>
      <c r="C19" s="194"/>
      <c r="D19" s="194"/>
      <c r="E19" s="194"/>
      <c r="F19" s="194"/>
      <c r="G19" s="194"/>
      <c r="H19" s="194"/>
    </row>
    <row r="20" spans="1:8" x14ac:dyDescent="0.25">
      <c r="B20" s="194"/>
      <c r="C20" s="194"/>
      <c r="D20" s="194"/>
      <c r="E20" s="194"/>
      <c r="F20" s="194"/>
      <c r="G20" s="194"/>
      <c r="H20" s="194"/>
    </row>
    <row r="21" spans="1:8" x14ac:dyDescent="0.25">
      <c r="B21" s="194"/>
      <c r="C21" s="227"/>
      <c r="D21" s="194"/>
      <c r="E21" s="194"/>
      <c r="F21" s="194"/>
      <c r="G21" s="228"/>
      <c r="H21" s="194"/>
    </row>
    <row r="22" spans="1:8" x14ac:dyDescent="0.25">
      <c r="B22" s="194"/>
      <c r="C22" s="194"/>
      <c r="D22" s="194"/>
      <c r="E22" s="194"/>
      <c r="F22" s="194"/>
      <c r="G22" s="228"/>
      <c r="H22" s="194"/>
    </row>
    <row r="23" spans="1:8" x14ac:dyDescent="0.25">
      <c r="B23" s="194"/>
      <c r="C23" s="194"/>
      <c r="D23" s="194"/>
      <c r="E23" s="194"/>
      <c r="F23" s="194"/>
      <c r="G23" s="228"/>
      <c r="H23" s="194"/>
    </row>
    <row r="24" spans="1:8" x14ac:dyDescent="0.25">
      <c r="B24" s="194"/>
      <c r="C24" s="194"/>
      <c r="D24" s="194"/>
      <c r="E24" s="194"/>
      <c r="F24" s="194"/>
      <c r="G24" s="228"/>
      <c r="H24" s="194"/>
    </row>
    <row r="25" spans="1:8" x14ac:dyDescent="0.25">
      <c r="B25" s="194"/>
      <c r="C25" s="194"/>
      <c r="D25" s="194"/>
      <c r="E25" s="194"/>
      <c r="F25" s="194"/>
      <c r="G25" s="228"/>
      <c r="H25" s="194"/>
    </row>
    <row r="26" spans="1:8" x14ac:dyDescent="0.25">
      <c r="B26" s="194"/>
      <c r="C26" s="194"/>
      <c r="D26" s="194"/>
      <c r="E26" s="194"/>
      <c r="F26" s="194"/>
      <c r="G26" s="228"/>
      <c r="H26" s="194"/>
    </row>
    <row r="27" spans="1:8" x14ac:dyDescent="0.25">
      <c r="B27" s="194"/>
      <c r="C27" s="194"/>
      <c r="D27" s="194"/>
      <c r="E27" s="194"/>
      <c r="F27" s="194"/>
      <c r="G27" s="194"/>
      <c r="H27" s="194"/>
    </row>
    <row r="28" spans="1:8" x14ac:dyDescent="0.25">
      <c r="B28" s="194"/>
      <c r="C28" s="194"/>
      <c r="D28" s="194"/>
      <c r="E28" s="194"/>
      <c r="F28" s="194"/>
      <c r="G28" s="194"/>
      <c r="H28" s="194"/>
    </row>
  </sheetData>
  <mergeCells count="3">
    <mergeCell ref="C4:C6"/>
    <mergeCell ref="D4:D6"/>
    <mergeCell ref="A4:B6"/>
  </mergeCells>
  <hyperlinks>
    <hyperlink ref="F4" location="Index!A1" display="Index"/>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B45E6"/>
  </sheetPr>
  <dimension ref="A1:E17"/>
  <sheetViews>
    <sheetView showGridLines="0" workbookViewId="0">
      <selection activeCell="C6" sqref="C6:C10"/>
    </sheetView>
  </sheetViews>
  <sheetFormatPr defaultColWidth="9.140625" defaultRowHeight="15" x14ac:dyDescent="0.25"/>
  <cols>
    <col min="1" max="1" width="5" style="95" customWidth="1"/>
    <col min="2" max="2" width="71.85546875" style="95" customWidth="1"/>
    <col min="3" max="3" width="13.7109375" style="95" customWidth="1"/>
    <col min="4" max="5" width="8.5703125" style="95" customWidth="1"/>
    <col min="6" max="7" width="9.140625" style="95"/>
    <col min="8" max="9" width="9.140625" style="95" customWidth="1"/>
    <col min="10" max="10" width="23.28515625" style="95" bestFit="1" customWidth="1"/>
    <col min="11" max="16384" width="9.140625" style="95"/>
  </cols>
  <sheetData>
    <row r="1" spans="1:5" ht="12.75" customHeight="1" x14ac:dyDescent="0.25">
      <c r="A1" s="16" t="s">
        <v>352</v>
      </c>
      <c r="C1" s="68"/>
    </row>
    <row r="2" spans="1:5" ht="12.75" customHeight="1" x14ac:dyDescent="0.25">
      <c r="B2" s="68"/>
      <c r="C2" s="68"/>
    </row>
    <row r="3" spans="1:5" ht="15.75" customHeight="1" x14ac:dyDescent="0.25">
      <c r="A3" s="273" t="s">
        <v>369</v>
      </c>
      <c r="B3" s="273"/>
      <c r="C3" s="275" t="s">
        <v>306</v>
      </c>
      <c r="E3" s="118" t="s">
        <v>192</v>
      </c>
    </row>
    <row r="4" spans="1:5" ht="15.75" customHeight="1" x14ac:dyDescent="0.25">
      <c r="A4" s="273"/>
      <c r="B4" s="273"/>
      <c r="C4" s="275"/>
      <c r="E4" s="166"/>
    </row>
    <row r="5" spans="1:5" ht="18.75" customHeight="1" thickBot="1" x14ac:dyDescent="0.3">
      <c r="A5" s="274"/>
      <c r="B5" s="274"/>
      <c r="C5" s="276"/>
      <c r="E5" s="101"/>
    </row>
    <row r="6" spans="1:5" ht="15.75" thickTop="1" x14ac:dyDescent="0.25">
      <c r="A6" s="165">
        <v>1</v>
      </c>
      <c r="B6" s="162" t="s">
        <v>262</v>
      </c>
      <c r="C6" s="191">
        <v>21356.819143536199</v>
      </c>
    </row>
    <row r="7" spans="1:5" ht="15.75" customHeight="1" x14ac:dyDescent="0.25">
      <c r="A7" s="140">
        <v>2</v>
      </c>
      <c r="B7" s="132" t="s">
        <v>307</v>
      </c>
      <c r="C7" s="192">
        <v>3845.6658064845001</v>
      </c>
    </row>
    <row r="8" spans="1:5" ht="15.75" customHeight="1" x14ac:dyDescent="0.25">
      <c r="A8" s="140">
        <v>3</v>
      </c>
      <c r="B8" s="132" t="s">
        <v>308</v>
      </c>
      <c r="C8" s="192">
        <v>-2172.0210859775002</v>
      </c>
    </row>
    <row r="9" spans="1:5" ht="15.75" customHeight="1" x14ac:dyDescent="0.25">
      <c r="A9" s="140">
        <v>4</v>
      </c>
      <c r="B9" s="132" t="s">
        <v>309</v>
      </c>
      <c r="C9" s="192">
        <v>-1758.0132047657</v>
      </c>
    </row>
    <row r="10" spans="1:5" ht="15.75" customHeight="1" x14ac:dyDescent="0.25">
      <c r="A10" s="140">
        <v>5</v>
      </c>
      <c r="B10" s="132" t="s">
        <v>310</v>
      </c>
      <c r="C10" s="99">
        <v>-1648.0740818622</v>
      </c>
    </row>
    <row r="11" spans="1:5" ht="15.75" customHeight="1" x14ac:dyDescent="0.25">
      <c r="A11" s="106">
        <v>6</v>
      </c>
      <c r="B11" s="164" t="s">
        <v>270</v>
      </c>
      <c r="C11" s="196">
        <v>19624.3765774153</v>
      </c>
    </row>
    <row r="17" spans="3:3" x14ac:dyDescent="0.25">
      <c r="C17" s="96"/>
    </row>
  </sheetData>
  <mergeCells count="2">
    <mergeCell ref="C3:C5"/>
    <mergeCell ref="A3:B5"/>
  </mergeCells>
  <hyperlinks>
    <hyperlink ref="E3" location="Index!A1" display="Index"/>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B45E6"/>
  </sheetPr>
  <dimension ref="A1:N1992"/>
  <sheetViews>
    <sheetView showGridLines="0" workbookViewId="0"/>
  </sheetViews>
  <sheetFormatPr defaultColWidth="9.140625" defaultRowHeight="12.75" x14ac:dyDescent="0.2"/>
  <cols>
    <col min="1" max="1" width="5" style="15" customWidth="1"/>
    <col min="2" max="2" width="17.28515625" style="15" bestFit="1" customWidth="1"/>
    <col min="3" max="3" width="14.85546875" style="15" customWidth="1"/>
    <col min="4" max="4" width="14.42578125" style="15" customWidth="1"/>
    <col min="5" max="5" width="13.7109375" style="15" customWidth="1"/>
    <col min="6" max="6" width="14.85546875" style="15" customWidth="1"/>
    <col min="7" max="7" width="13.5703125" style="15" customWidth="1"/>
    <col min="8" max="9" width="8.5703125" style="15" customWidth="1"/>
    <col min="10" max="16384" width="9.140625" style="15"/>
  </cols>
  <sheetData>
    <row r="1" spans="1:9" ht="12.75" customHeight="1" x14ac:dyDescent="0.2">
      <c r="A1" s="16" t="s">
        <v>271</v>
      </c>
    </row>
    <row r="2" spans="1:9" ht="12.75" customHeight="1" x14ac:dyDescent="0.2"/>
    <row r="3" spans="1:9" ht="12.75" customHeight="1" x14ac:dyDescent="0.2">
      <c r="C3" s="26" t="s">
        <v>312</v>
      </c>
      <c r="D3" s="26" t="s">
        <v>313</v>
      </c>
      <c r="E3" s="26" t="s">
        <v>314</v>
      </c>
      <c r="F3" s="26" t="s">
        <v>315</v>
      </c>
      <c r="G3" s="26" t="s">
        <v>316</v>
      </c>
    </row>
    <row r="4" spans="1:9" ht="15.75" customHeight="1" x14ac:dyDescent="0.2">
      <c r="A4" s="148"/>
      <c r="B4" s="148"/>
      <c r="C4" s="275" t="s">
        <v>302</v>
      </c>
      <c r="D4" s="275" t="s">
        <v>303</v>
      </c>
      <c r="E4" s="275" t="s">
        <v>304</v>
      </c>
      <c r="F4" s="275" t="s">
        <v>305</v>
      </c>
      <c r="G4" s="275" t="s">
        <v>353</v>
      </c>
      <c r="I4" s="118" t="s">
        <v>192</v>
      </c>
    </row>
    <row r="5" spans="1:9" ht="15" customHeight="1" x14ac:dyDescent="0.2">
      <c r="A5" s="277" t="s">
        <v>369</v>
      </c>
      <c r="B5" s="277"/>
      <c r="C5" s="275"/>
      <c r="D5" s="275"/>
      <c r="E5" s="275"/>
      <c r="F5" s="275"/>
      <c r="G5" s="275"/>
    </row>
    <row r="6" spans="1:9" ht="15" customHeight="1" x14ac:dyDescent="0.2">
      <c r="A6" s="277"/>
      <c r="B6" s="277"/>
      <c r="C6" s="275"/>
      <c r="D6" s="275"/>
      <c r="E6" s="275"/>
      <c r="F6" s="275"/>
      <c r="G6" s="275"/>
      <c r="I6" s="101"/>
    </row>
    <row r="7" spans="1:9" ht="15" customHeight="1" thickBot="1" x14ac:dyDescent="0.25">
      <c r="A7" s="278"/>
      <c r="B7" s="278"/>
      <c r="C7" s="276"/>
      <c r="D7" s="276"/>
      <c r="E7" s="276"/>
      <c r="F7" s="276"/>
      <c r="G7" s="276"/>
    </row>
    <row r="8" spans="1:9" ht="15" customHeight="1" thickTop="1" x14ac:dyDescent="0.2">
      <c r="A8" s="140">
        <v>1</v>
      </c>
      <c r="B8" s="97" t="s">
        <v>226</v>
      </c>
      <c r="C8" s="195">
        <v>46921.885975746904</v>
      </c>
      <c r="D8" s="195">
        <v>774809.138955998</v>
      </c>
      <c r="E8" s="195">
        <v>771515.93938599899</v>
      </c>
      <c r="F8" s="195">
        <v>3293.1995700000002</v>
      </c>
      <c r="G8" s="195">
        <v>0</v>
      </c>
    </row>
    <row r="9" spans="1:9" ht="15" customHeight="1" x14ac:dyDescent="0.2">
      <c r="A9" s="140">
        <v>2</v>
      </c>
      <c r="B9" s="98" t="s">
        <v>272</v>
      </c>
      <c r="C9" s="99"/>
      <c r="D9" s="99"/>
      <c r="E9" s="99"/>
      <c r="F9" s="99"/>
      <c r="G9" s="99"/>
    </row>
    <row r="10" spans="1:9" ht="15" customHeight="1" x14ac:dyDescent="0.2">
      <c r="A10" s="149">
        <v>3</v>
      </c>
      <c r="B10" s="100" t="s">
        <v>273</v>
      </c>
      <c r="C10" s="187">
        <v>46921.885975746904</v>
      </c>
      <c r="D10" s="187">
        <v>774809.138955998</v>
      </c>
      <c r="E10" s="187">
        <v>771515.93938599899</v>
      </c>
      <c r="F10" s="187">
        <v>3293.1995700000002</v>
      </c>
      <c r="G10" s="187"/>
    </row>
    <row r="11" spans="1:9" ht="15" customHeight="1" x14ac:dyDescent="0.2">
      <c r="A11" s="140">
        <v>4</v>
      </c>
      <c r="B11" s="98" t="s">
        <v>232</v>
      </c>
      <c r="C11" s="99">
        <v>450.83107011120001</v>
      </c>
      <c r="D11" s="99">
        <v>12189.271374</v>
      </c>
      <c r="E11" s="99">
        <v>12098.026937000001</v>
      </c>
      <c r="F11" s="99">
        <v>91.244437000000005</v>
      </c>
      <c r="G11" s="99"/>
    </row>
    <row r="12" spans="1:9" x14ac:dyDescent="0.2">
      <c r="A12" s="140"/>
      <c r="C12" s="60"/>
      <c r="D12" s="60"/>
      <c r="E12" s="60"/>
      <c r="F12" s="60"/>
      <c r="G12" s="60"/>
    </row>
    <row r="15" spans="1:9" x14ac:dyDescent="0.2">
      <c r="C15" s="22"/>
      <c r="D15" s="22"/>
    </row>
    <row r="16" spans="1:9" x14ac:dyDescent="0.2">
      <c r="C16" s="22"/>
      <c r="D16" s="22"/>
    </row>
    <row r="17" spans="3:5" x14ac:dyDescent="0.2">
      <c r="C17" s="63"/>
      <c r="D17" s="63"/>
      <c r="E17" s="63"/>
    </row>
    <row r="1200" spans="14:14" x14ac:dyDescent="0.2">
      <c r="N1200" s="230"/>
    </row>
    <row r="1201" spans="14:14" x14ac:dyDescent="0.2">
      <c r="N1201" s="230"/>
    </row>
    <row r="1202" spans="14:14" x14ac:dyDescent="0.2">
      <c r="N1202" s="230"/>
    </row>
    <row r="1203" spans="14:14" x14ac:dyDescent="0.2">
      <c r="N1203" s="230"/>
    </row>
    <row r="1204" spans="14:14" x14ac:dyDescent="0.2">
      <c r="N1204" s="230"/>
    </row>
    <row r="1205" spans="14:14" x14ac:dyDescent="0.2">
      <c r="N1205" s="230"/>
    </row>
    <row r="1206" spans="14:14" x14ac:dyDescent="0.2">
      <c r="N1206" s="230"/>
    </row>
    <row r="1207" spans="14:14" x14ac:dyDescent="0.2">
      <c r="N1207" s="230"/>
    </row>
    <row r="1208" spans="14:14" x14ac:dyDescent="0.2">
      <c r="N1208" s="230"/>
    </row>
    <row r="1209" spans="14:14" x14ac:dyDescent="0.2">
      <c r="N1209" s="230"/>
    </row>
    <row r="1210" spans="14:14" x14ac:dyDescent="0.2">
      <c r="N1210" s="230"/>
    </row>
    <row r="1211" spans="14:14" x14ac:dyDescent="0.2">
      <c r="N1211" s="230"/>
    </row>
    <row r="1212" spans="14:14" x14ac:dyDescent="0.2">
      <c r="N1212" s="230"/>
    </row>
    <row r="1213" spans="14:14" x14ac:dyDescent="0.2">
      <c r="N1213" s="230"/>
    </row>
    <row r="1214" spans="14:14" x14ac:dyDescent="0.2">
      <c r="N1214" s="230"/>
    </row>
    <row r="1215" spans="14:14" x14ac:dyDescent="0.2">
      <c r="N1215" s="230"/>
    </row>
    <row r="1216" spans="14:14" x14ac:dyDescent="0.2">
      <c r="N1216" s="230"/>
    </row>
    <row r="1217" spans="14:14" x14ac:dyDescent="0.2">
      <c r="N1217" s="230"/>
    </row>
    <row r="1218" spans="14:14" x14ac:dyDescent="0.2">
      <c r="N1218" s="230"/>
    </row>
    <row r="1219" spans="14:14" x14ac:dyDescent="0.2">
      <c r="N1219" s="230"/>
    </row>
    <row r="1220" spans="14:14" x14ac:dyDescent="0.2">
      <c r="N1220" s="230"/>
    </row>
    <row r="1221" spans="14:14" x14ac:dyDescent="0.2">
      <c r="N1221" s="230"/>
    </row>
    <row r="1222" spans="14:14" x14ac:dyDescent="0.2">
      <c r="N1222" s="230"/>
    </row>
    <row r="1223" spans="14:14" x14ac:dyDescent="0.2">
      <c r="N1223" s="230"/>
    </row>
    <row r="1224" spans="14:14" x14ac:dyDescent="0.2">
      <c r="N1224" s="230"/>
    </row>
    <row r="1225" spans="14:14" x14ac:dyDescent="0.2">
      <c r="N1225" s="230"/>
    </row>
    <row r="1226" spans="14:14" x14ac:dyDescent="0.2">
      <c r="N1226" s="230"/>
    </row>
    <row r="1227" spans="14:14" x14ac:dyDescent="0.2">
      <c r="N1227" s="230"/>
    </row>
    <row r="1228" spans="14:14" x14ac:dyDescent="0.2">
      <c r="N1228" s="230"/>
    </row>
    <row r="1229" spans="14:14" x14ac:dyDescent="0.2">
      <c r="N1229" s="230"/>
    </row>
    <row r="1230" spans="14:14" x14ac:dyDescent="0.2">
      <c r="N1230" s="230"/>
    </row>
    <row r="1231" spans="14:14" x14ac:dyDescent="0.2">
      <c r="N1231" s="230"/>
    </row>
    <row r="1232" spans="14:14" x14ac:dyDescent="0.2">
      <c r="N1232" s="230"/>
    </row>
    <row r="1233" spans="14:14" x14ac:dyDescent="0.2">
      <c r="N1233" s="230"/>
    </row>
    <row r="1234" spans="14:14" x14ac:dyDescent="0.2">
      <c r="N1234" s="230"/>
    </row>
    <row r="1235" spans="14:14" x14ac:dyDescent="0.2">
      <c r="N1235" s="230"/>
    </row>
    <row r="1236" spans="14:14" x14ac:dyDescent="0.2">
      <c r="N1236" s="230"/>
    </row>
    <row r="1237" spans="14:14" x14ac:dyDescent="0.2">
      <c r="N1237" s="230"/>
    </row>
    <row r="1238" spans="14:14" x14ac:dyDescent="0.2">
      <c r="N1238" s="230"/>
    </row>
    <row r="1239" spans="14:14" x14ac:dyDescent="0.2">
      <c r="N1239" s="230"/>
    </row>
    <row r="1240" spans="14:14" x14ac:dyDescent="0.2">
      <c r="N1240" s="230"/>
    </row>
    <row r="1241" spans="14:14" x14ac:dyDescent="0.2">
      <c r="N1241" s="230"/>
    </row>
    <row r="1242" spans="14:14" x14ac:dyDescent="0.2">
      <c r="N1242" s="230"/>
    </row>
    <row r="1243" spans="14:14" x14ac:dyDescent="0.2">
      <c r="N1243" s="230"/>
    </row>
    <row r="1244" spans="14:14" x14ac:dyDescent="0.2">
      <c r="N1244" s="230"/>
    </row>
    <row r="1992" spans="14:14" x14ac:dyDescent="0.2">
      <c r="N1992" s="230"/>
    </row>
  </sheetData>
  <mergeCells count="6">
    <mergeCell ref="A5:B7"/>
    <mergeCell ref="G4:G7"/>
    <mergeCell ref="F4:F7"/>
    <mergeCell ref="E4:E7"/>
    <mergeCell ref="D4:D7"/>
    <mergeCell ref="C4:C7"/>
  </mergeCells>
  <hyperlinks>
    <hyperlink ref="I4" location="Index!A1" display="Index"/>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B45E6"/>
  </sheetPr>
  <dimension ref="A1:N23"/>
  <sheetViews>
    <sheetView showGridLines="0" workbookViewId="0">
      <selection activeCell="I28" sqref="I28"/>
    </sheetView>
  </sheetViews>
  <sheetFormatPr defaultColWidth="9.140625" defaultRowHeight="12.75" x14ac:dyDescent="0.2"/>
  <cols>
    <col min="1" max="1" width="5" style="15" customWidth="1"/>
    <col min="2" max="2" width="43.5703125" style="15" bestFit="1" customWidth="1"/>
    <col min="3" max="4" width="11.42578125" style="15" customWidth="1"/>
    <col min="5" max="5" width="0.5703125" style="15" customWidth="1"/>
    <col min="6" max="7" width="11.42578125" style="15" customWidth="1"/>
    <col min="8" max="8" width="0.5703125" style="15" customWidth="1"/>
    <col min="9" max="10" width="11.42578125" style="15" customWidth="1"/>
    <col min="11" max="12" width="8.5703125" style="15" customWidth="1"/>
    <col min="13" max="13" width="9.140625" style="15"/>
    <col min="14" max="14" width="15.42578125" style="15" bestFit="1" customWidth="1"/>
    <col min="15" max="16384" width="9.140625" style="15"/>
  </cols>
  <sheetData>
    <row r="1" spans="1:14" ht="15" customHeight="1" x14ac:dyDescent="0.2">
      <c r="A1" s="16" t="s">
        <v>290</v>
      </c>
    </row>
    <row r="2" spans="1:14" ht="15" customHeight="1" x14ac:dyDescent="0.2">
      <c r="A2" s="16"/>
    </row>
    <row r="3" spans="1:14" ht="15.75" customHeight="1" x14ac:dyDescent="0.2">
      <c r="C3" s="26" t="s">
        <v>312</v>
      </c>
      <c r="D3" s="26" t="s">
        <v>313</v>
      </c>
      <c r="E3" s="26"/>
      <c r="F3" s="26" t="s">
        <v>314</v>
      </c>
      <c r="G3" s="26" t="s">
        <v>315</v>
      </c>
      <c r="H3" s="26"/>
      <c r="I3" s="26" t="s">
        <v>316</v>
      </c>
      <c r="J3" s="26" t="s">
        <v>317</v>
      </c>
    </row>
    <row r="4" spans="1:14" ht="15.75" customHeight="1" x14ac:dyDescent="0.2">
      <c r="A4" s="104" t="s">
        <v>369</v>
      </c>
      <c r="B4" s="145"/>
      <c r="C4" s="235" t="s">
        <v>153</v>
      </c>
      <c r="D4" s="235"/>
      <c r="E4" s="145"/>
      <c r="F4" s="280" t="s">
        <v>154</v>
      </c>
      <c r="G4" s="280"/>
      <c r="H4" s="145"/>
      <c r="I4" s="279" t="s">
        <v>367</v>
      </c>
      <c r="J4" s="279"/>
      <c r="L4" s="118" t="s">
        <v>192</v>
      </c>
    </row>
    <row r="5" spans="1:14" ht="14.25" customHeight="1" x14ac:dyDescent="0.2">
      <c r="A5" s="114"/>
      <c r="B5" s="145"/>
      <c r="C5" s="282"/>
      <c r="D5" s="282"/>
      <c r="E5" s="111"/>
      <c r="F5" s="281"/>
      <c r="G5" s="281"/>
      <c r="H5" s="144"/>
      <c r="I5" s="239"/>
      <c r="J5" s="239"/>
    </row>
    <row r="6" spans="1:14" ht="29.25" customHeight="1" thickBot="1" x14ac:dyDescent="0.25">
      <c r="A6" s="174"/>
      <c r="B6" s="112" t="s">
        <v>24</v>
      </c>
      <c r="C6" s="146" t="s">
        <v>155</v>
      </c>
      <c r="D6" s="146" t="s">
        <v>156</v>
      </c>
      <c r="E6" s="146"/>
      <c r="F6" s="146" t="s">
        <v>155</v>
      </c>
      <c r="G6" s="146" t="s">
        <v>156</v>
      </c>
      <c r="H6" s="146"/>
      <c r="I6" s="146" t="s">
        <v>365</v>
      </c>
      <c r="J6" s="146" t="s">
        <v>368</v>
      </c>
    </row>
    <row r="7" spans="1:14" ht="15" customHeight="1" thickTop="1" x14ac:dyDescent="0.2">
      <c r="A7" s="140">
        <v>1</v>
      </c>
      <c r="B7" s="133" t="s">
        <v>0</v>
      </c>
      <c r="C7" s="45">
        <f>182770-1</f>
        <v>182769</v>
      </c>
      <c r="D7" s="45">
        <v>107</v>
      </c>
      <c r="E7" s="45"/>
      <c r="F7" s="45">
        <v>182770</v>
      </c>
      <c r="G7" s="45">
        <v>0.4</v>
      </c>
      <c r="H7" s="45"/>
      <c r="I7" s="45">
        <v>0</v>
      </c>
      <c r="J7" s="210">
        <v>0</v>
      </c>
      <c r="L7" s="22">
        <f>+C7+D7-'EU CR1-A'!I8</f>
        <v>-0.43970655550947413</v>
      </c>
    </row>
    <row r="8" spans="1:14" ht="15" customHeight="1" x14ac:dyDescent="0.2">
      <c r="A8" s="140">
        <v>2</v>
      </c>
      <c r="B8" s="133" t="s">
        <v>33</v>
      </c>
      <c r="C8" s="45">
        <v>3956</v>
      </c>
      <c r="D8" s="45">
        <v>4961</v>
      </c>
      <c r="E8" s="45"/>
      <c r="F8" s="45">
        <v>3953</v>
      </c>
      <c r="G8" s="45">
        <v>1724</v>
      </c>
      <c r="H8" s="45"/>
      <c r="I8" s="45">
        <v>1171</v>
      </c>
      <c r="J8" s="210">
        <v>0.20599999999999999</v>
      </c>
      <c r="L8" s="22">
        <f>+C8+D8-'EU CR1-A'!I9</f>
        <v>0.12712147390084283</v>
      </c>
    </row>
    <row r="9" spans="1:14" ht="15" customHeight="1" x14ac:dyDescent="0.2">
      <c r="A9" s="140">
        <v>3</v>
      </c>
      <c r="B9" s="133" t="s">
        <v>5</v>
      </c>
      <c r="C9" s="45">
        <v>219</v>
      </c>
      <c r="D9" s="45">
        <v>64</v>
      </c>
      <c r="E9" s="45"/>
      <c r="F9" s="45">
        <v>219</v>
      </c>
      <c r="G9" s="45">
        <v>11</v>
      </c>
      <c r="H9" s="45"/>
      <c r="I9" s="45">
        <v>126</v>
      </c>
      <c r="J9" s="210">
        <v>0.54900000000000004</v>
      </c>
      <c r="L9" s="22">
        <f>+C9+D9-'EU CR1-A'!I10</f>
        <v>0.31168648839997104</v>
      </c>
    </row>
    <row r="10" spans="1:14" ht="15" customHeight="1" x14ac:dyDescent="0.2">
      <c r="A10" s="140">
        <v>4</v>
      </c>
      <c r="B10" s="133" t="s">
        <v>25</v>
      </c>
      <c r="C10" s="45">
        <v>1085</v>
      </c>
      <c r="D10" s="45">
        <v>90</v>
      </c>
      <c r="E10" s="45"/>
      <c r="F10" s="45">
        <v>1085</v>
      </c>
      <c r="G10" s="45">
        <v>45</v>
      </c>
      <c r="H10" s="45"/>
      <c r="I10" s="45">
        <v>0</v>
      </c>
      <c r="J10" s="210">
        <v>0</v>
      </c>
      <c r="L10" s="22">
        <f>+C10+D10-'EU CR1-A'!I11</f>
        <v>-0.22021523739977056</v>
      </c>
    </row>
    <row r="11" spans="1:14" ht="15" customHeight="1" x14ac:dyDescent="0.2">
      <c r="A11" s="140">
        <v>6</v>
      </c>
      <c r="B11" s="133" t="s">
        <v>10</v>
      </c>
      <c r="C11" s="45">
        <f>82370+18</f>
        <v>82388</v>
      </c>
      <c r="D11" s="45">
        <v>1991</v>
      </c>
      <c r="E11" s="45"/>
      <c r="F11" s="45">
        <v>81308</v>
      </c>
      <c r="G11" s="45">
        <v>993</v>
      </c>
      <c r="H11" s="45"/>
      <c r="I11" s="45">
        <v>17489</v>
      </c>
      <c r="J11" s="210">
        <v>0.21</v>
      </c>
      <c r="L11" s="22">
        <f>+C11+D11-'EU CR1-A'!I12</f>
        <v>0.2300926211028127</v>
      </c>
    </row>
    <row r="12" spans="1:14" ht="15" customHeight="1" x14ac:dyDescent="0.2">
      <c r="A12" s="140">
        <v>7</v>
      </c>
      <c r="B12" s="133" t="s">
        <v>1</v>
      </c>
      <c r="C12" s="45">
        <f>337894-16</f>
        <v>337878</v>
      </c>
      <c r="D12" s="45">
        <v>79560</v>
      </c>
      <c r="E12" s="45"/>
      <c r="F12" s="45">
        <v>330358</v>
      </c>
      <c r="G12" s="45">
        <v>28006</v>
      </c>
      <c r="H12" s="45"/>
      <c r="I12" s="45">
        <v>358364</v>
      </c>
      <c r="J12" s="210">
        <v>0.999</v>
      </c>
      <c r="L12" s="22">
        <f>+C12+D12-'EU CR1-A'!I13</f>
        <v>0.33245005842763931</v>
      </c>
    </row>
    <row r="13" spans="1:14" ht="15" customHeight="1" x14ac:dyDescent="0.2">
      <c r="A13" s="140">
        <v>8</v>
      </c>
      <c r="B13" s="133" t="s">
        <v>2</v>
      </c>
      <c r="C13" s="45">
        <v>118838</v>
      </c>
      <c r="D13" s="45">
        <v>40850</v>
      </c>
      <c r="E13" s="45"/>
      <c r="F13" s="45">
        <v>118553</v>
      </c>
      <c r="G13" s="45">
        <v>5159</v>
      </c>
      <c r="H13" s="45"/>
      <c r="I13" s="45">
        <v>92784</v>
      </c>
      <c r="J13" s="210">
        <v>0.75000000000000011</v>
      </c>
      <c r="L13" s="22">
        <f>+C13+D13-'EU CR1-A'!I15</f>
        <v>-0.28865659327129833</v>
      </c>
    </row>
    <row r="14" spans="1:14" ht="15" customHeight="1" x14ac:dyDescent="0.2">
      <c r="A14" s="140">
        <v>9</v>
      </c>
      <c r="B14" s="133" t="s">
        <v>12</v>
      </c>
      <c r="C14" s="45">
        <f>357281+30</f>
        <v>357311</v>
      </c>
      <c r="D14" s="45">
        <v>7290</v>
      </c>
      <c r="E14" s="45"/>
      <c r="F14" s="45">
        <v>357094</v>
      </c>
      <c r="G14" s="45">
        <v>1467</v>
      </c>
      <c r="H14" s="45"/>
      <c r="I14" s="45">
        <v>128151</v>
      </c>
      <c r="J14" s="210">
        <v>0.35699999999999998</v>
      </c>
      <c r="L14" s="22">
        <f>+C14+D14-'EU CR1-A'!I17</f>
        <v>-0.49310696596512571</v>
      </c>
    </row>
    <row r="15" spans="1:14" ht="15" customHeight="1" x14ac:dyDescent="0.2">
      <c r="A15" s="140">
        <v>10</v>
      </c>
      <c r="B15" s="133" t="s">
        <v>13</v>
      </c>
      <c r="C15" s="45">
        <v>12107</v>
      </c>
      <c r="D15" s="45">
        <v>1607</v>
      </c>
      <c r="E15" s="45"/>
      <c r="F15" s="45">
        <v>12018</v>
      </c>
      <c r="G15" s="45">
        <v>757</v>
      </c>
      <c r="H15" s="45"/>
      <c r="I15" s="45">
        <v>16005</v>
      </c>
      <c r="J15" s="210">
        <v>1.2549999999999999</v>
      </c>
      <c r="L15" s="22">
        <f>+C15+D15-'EU CR1-A'!I19</f>
        <v>-5.930185909892316E-2</v>
      </c>
      <c r="N15" s="63"/>
    </row>
    <row r="16" spans="1:14" ht="15" customHeight="1" x14ac:dyDescent="0.2">
      <c r="A16" s="140">
        <v>11</v>
      </c>
      <c r="B16" s="133" t="s">
        <v>34</v>
      </c>
      <c r="C16" s="45">
        <v>3006</v>
      </c>
      <c r="D16" s="45"/>
      <c r="E16" s="45"/>
      <c r="F16" s="45">
        <v>3006</v>
      </c>
      <c r="G16" s="45"/>
      <c r="H16" s="45"/>
      <c r="I16" s="45">
        <v>4509</v>
      </c>
      <c r="J16" s="210">
        <v>1.4999999999999998</v>
      </c>
      <c r="L16" s="22">
        <f>+C16+D16-'EU CR1-A'!I21</f>
        <v>7.7936369999861199E-2</v>
      </c>
    </row>
    <row r="17" spans="1:14" ht="15" customHeight="1" x14ac:dyDescent="0.2">
      <c r="A17" s="140">
        <v>12</v>
      </c>
      <c r="B17" s="133" t="s">
        <v>373</v>
      </c>
      <c r="C17" s="45">
        <v>6859</v>
      </c>
      <c r="D17" s="45"/>
      <c r="E17" s="45"/>
      <c r="F17" s="45">
        <v>6859</v>
      </c>
      <c r="G17" s="45"/>
      <c r="H17" s="45"/>
      <c r="I17" s="45">
        <v>686</v>
      </c>
      <c r="J17" s="210">
        <v>9.9999999999999992E-2</v>
      </c>
      <c r="L17" s="22">
        <f>+C17+D17-'EU CR1-A'!I20</f>
        <v>-0.13312696000139113</v>
      </c>
      <c r="M17" s="38"/>
    </row>
    <row r="18" spans="1:14" ht="15" customHeight="1" x14ac:dyDescent="0.2">
      <c r="A18" s="140">
        <v>14</v>
      </c>
      <c r="B18" s="133" t="s">
        <v>193</v>
      </c>
      <c r="C18" s="45">
        <v>2608</v>
      </c>
      <c r="D18" s="45"/>
      <c r="E18" s="45"/>
      <c r="F18" s="45">
        <v>2608</v>
      </c>
      <c r="G18" s="45"/>
      <c r="H18" s="45"/>
      <c r="I18" s="45">
        <v>2466</v>
      </c>
      <c r="J18" s="210">
        <v>0.94599999999999995</v>
      </c>
      <c r="L18" s="22">
        <f>+C18+D18-'EU CR1-A'!I22</f>
        <v>-5.5891299999984767E-2</v>
      </c>
    </row>
    <row r="19" spans="1:14" ht="15" customHeight="1" x14ac:dyDescent="0.2">
      <c r="A19" s="140">
        <v>15</v>
      </c>
      <c r="B19" s="133" t="s">
        <v>11</v>
      </c>
      <c r="C19" s="45">
        <v>5342</v>
      </c>
      <c r="D19" s="45"/>
      <c r="E19" s="45"/>
      <c r="F19" s="45">
        <v>5342</v>
      </c>
      <c r="G19" s="45"/>
      <c r="H19" s="45"/>
      <c r="I19" s="45">
        <v>5342</v>
      </c>
      <c r="J19" s="210">
        <v>1</v>
      </c>
      <c r="L19" s="22">
        <f>+C19+D19-'EU CR1-A'!I23</f>
        <v>0.44177106999995885</v>
      </c>
    </row>
    <row r="20" spans="1:14" ht="15" customHeight="1" x14ac:dyDescent="0.2">
      <c r="A20" s="140">
        <v>16</v>
      </c>
      <c r="B20" s="133" t="s">
        <v>26</v>
      </c>
      <c r="C20" s="208">
        <v>37933</v>
      </c>
      <c r="D20" s="208"/>
      <c r="E20" s="208"/>
      <c r="F20" s="208">
        <v>37933</v>
      </c>
      <c r="G20" s="208"/>
      <c r="H20" s="208"/>
      <c r="I20" s="208">
        <v>37933</v>
      </c>
      <c r="J20" s="225">
        <v>1</v>
      </c>
      <c r="L20" s="22">
        <f>+C20+D20-'EU CR1-A'!I24</f>
        <v>-0.37477158739056904</v>
      </c>
      <c r="N20" s="63"/>
    </row>
    <row r="21" spans="1:14" ht="15" customHeight="1" x14ac:dyDescent="0.2">
      <c r="A21" s="106">
        <v>17</v>
      </c>
      <c r="B21" s="109" t="s">
        <v>4</v>
      </c>
      <c r="C21" s="23">
        <v>1152267</v>
      </c>
      <c r="D21" s="23">
        <v>136520</v>
      </c>
      <c r="E21" s="23"/>
      <c r="F21" s="23">
        <v>1143106</v>
      </c>
      <c r="G21" s="23">
        <v>38162</v>
      </c>
      <c r="H21" s="23"/>
      <c r="I21" s="226">
        <v>665026</v>
      </c>
      <c r="J21" s="224">
        <v>0.56200000000000006</v>
      </c>
    </row>
    <row r="22" spans="1:14" ht="12.75" customHeight="1" x14ac:dyDescent="0.2">
      <c r="F22" s="22"/>
    </row>
    <row r="23" spans="1:14" x14ac:dyDescent="0.2">
      <c r="C23" s="22"/>
      <c r="F23" s="22"/>
      <c r="I23" s="22"/>
    </row>
  </sheetData>
  <customSheetViews>
    <customSheetView guid="{E15FBE34-FE0E-4FB3-BF77-D720D4424F83}" showGridLines="0">
      <selection activeCell="G23" sqref="G23"/>
      <pageMargins left="0.7" right="0.7" top="0.75" bottom="0.75" header="0.3" footer="0.3"/>
    </customSheetView>
    <customSheetView guid="{B3B79DE6-B790-447F-9BF8-243B216057B6}" showGridLines="0">
      <selection activeCell="G23" sqref="G23"/>
      <pageMargins left="0.7" right="0.7" top="0.75" bottom="0.75" header="0.3" footer="0.3"/>
    </customSheetView>
    <customSheetView guid="{0886076D-53EA-4907-B727-AEB3E85E12E6}" showGridLines="0">
      <selection activeCell="J16" sqref="J16"/>
      <pageMargins left="0.7" right="0.7" top="0.75" bottom="0.75" header="0.3" footer="0.3"/>
    </customSheetView>
  </customSheetViews>
  <mergeCells count="3">
    <mergeCell ref="I4:J5"/>
    <mergeCell ref="F4:G5"/>
    <mergeCell ref="C4:D5"/>
  </mergeCells>
  <hyperlinks>
    <hyperlink ref="L4" location="Index!A1" display="Index"/>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B45E6"/>
  </sheetPr>
  <dimension ref="A1:Q21"/>
  <sheetViews>
    <sheetView showGridLines="0" tabSelected="1" workbookViewId="0">
      <selection activeCell="C5" sqref="C5:J18"/>
    </sheetView>
  </sheetViews>
  <sheetFormatPr defaultColWidth="9.140625" defaultRowHeight="12.75" x14ac:dyDescent="0.2"/>
  <cols>
    <col min="1" max="1" width="5" style="15" customWidth="1"/>
    <col min="2" max="2" width="43.5703125" style="15" bestFit="1" customWidth="1"/>
    <col min="3" max="12" width="9.5703125" style="15" customWidth="1"/>
    <col min="13" max="14" width="8.5703125" style="15" customWidth="1"/>
    <col min="15" max="15" width="9.85546875" style="15" bestFit="1" customWidth="1"/>
    <col min="16" max="16" width="9.140625" style="15"/>
    <col min="17" max="17" width="9.85546875" style="15" bestFit="1" customWidth="1"/>
    <col min="18" max="16384" width="9.140625" style="15"/>
  </cols>
  <sheetData>
    <row r="1" spans="1:17" ht="15" customHeight="1" x14ac:dyDescent="0.2">
      <c r="A1" s="16" t="s">
        <v>291</v>
      </c>
    </row>
    <row r="2" spans="1:17" ht="15" customHeight="1" x14ac:dyDescent="0.2"/>
    <row r="3" spans="1:17" ht="15" customHeight="1" x14ac:dyDescent="0.2">
      <c r="A3" s="175" t="s">
        <v>369</v>
      </c>
      <c r="B3" s="148"/>
      <c r="C3" s="239" t="s">
        <v>157</v>
      </c>
      <c r="D3" s="239"/>
      <c r="E3" s="239"/>
      <c r="F3" s="239"/>
      <c r="G3" s="239"/>
      <c r="H3" s="239"/>
      <c r="I3" s="239"/>
      <c r="J3" s="239"/>
      <c r="K3" s="284" t="s">
        <v>4</v>
      </c>
      <c r="L3" s="283" t="s">
        <v>36</v>
      </c>
      <c r="N3" s="118" t="s">
        <v>192</v>
      </c>
    </row>
    <row r="4" spans="1:17" ht="15" customHeight="1" thickBot="1" x14ac:dyDescent="0.25">
      <c r="A4" s="112"/>
      <c r="B4" s="112" t="s">
        <v>24</v>
      </c>
      <c r="C4" s="176">
        <v>0</v>
      </c>
      <c r="D4" s="176">
        <v>0.1</v>
      </c>
      <c r="E4" s="176">
        <v>0.2</v>
      </c>
      <c r="F4" s="176">
        <v>0.35</v>
      </c>
      <c r="G4" s="176">
        <v>0.5</v>
      </c>
      <c r="H4" s="176">
        <v>0.75</v>
      </c>
      <c r="I4" s="176">
        <v>1</v>
      </c>
      <c r="J4" s="176">
        <v>1.5</v>
      </c>
      <c r="K4" s="242"/>
      <c r="L4" s="244"/>
    </row>
    <row r="5" spans="1:17" ht="15" customHeight="1" thickTop="1" x14ac:dyDescent="0.2">
      <c r="A5" s="140">
        <v>1</v>
      </c>
      <c r="B5" s="140" t="s">
        <v>0</v>
      </c>
      <c r="C5" s="45">
        <v>182770.1805508555</v>
      </c>
      <c r="D5" s="45"/>
      <c r="E5" s="45"/>
      <c r="F5" s="45"/>
      <c r="G5" s="45"/>
      <c r="H5" s="45"/>
      <c r="I5" s="45"/>
      <c r="J5" s="45"/>
      <c r="K5" s="45">
        <v>182770.1805508555</v>
      </c>
      <c r="L5" s="45"/>
      <c r="O5" s="63"/>
      <c r="Q5" s="22"/>
    </row>
    <row r="6" spans="1:17" ht="15" customHeight="1" x14ac:dyDescent="0.2">
      <c r="A6" s="140">
        <v>2</v>
      </c>
      <c r="B6" s="140" t="s">
        <v>33</v>
      </c>
      <c r="C6" s="45"/>
      <c r="D6" s="45"/>
      <c r="E6" s="45">
        <v>5632.6021816261</v>
      </c>
      <c r="F6" s="45"/>
      <c r="G6" s="45"/>
      <c r="H6" s="45"/>
      <c r="I6" s="45">
        <v>44.582329999999999</v>
      </c>
      <c r="J6" s="45"/>
      <c r="K6" s="45">
        <v>5677.1845116261002</v>
      </c>
      <c r="L6" s="45">
        <v>5673.8855116261002</v>
      </c>
      <c r="O6" s="63"/>
      <c r="Q6" s="22"/>
    </row>
    <row r="7" spans="1:17" ht="15" customHeight="1" x14ac:dyDescent="0.2">
      <c r="A7" s="140">
        <v>3</v>
      </c>
      <c r="B7" s="140" t="s">
        <v>5</v>
      </c>
      <c r="C7" s="45">
        <v>1.9612625723000001</v>
      </c>
      <c r="D7" s="45"/>
      <c r="E7" s="45"/>
      <c r="F7" s="45"/>
      <c r="G7" s="45">
        <v>202.60230933930001</v>
      </c>
      <c r="H7" s="45"/>
      <c r="I7" s="45">
        <v>24.579497399999997</v>
      </c>
      <c r="J7" s="45"/>
      <c r="K7" s="45">
        <v>229.14306931160002</v>
      </c>
      <c r="L7" s="45">
        <v>229</v>
      </c>
      <c r="O7" s="63"/>
      <c r="Q7" s="22"/>
    </row>
    <row r="8" spans="1:17" ht="15" customHeight="1" x14ac:dyDescent="0.2">
      <c r="A8" s="140">
        <v>4</v>
      </c>
      <c r="B8" s="140" t="s">
        <v>25</v>
      </c>
      <c r="C8" s="45">
        <v>1129.9282861999002</v>
      </c>
      <c r="D8" s="45"/>
      <c r="E8" s="45"/>
      <c r="F8" s="45"/>
      <c r="G8" s="45"/>
      <c r="H8" s="45"/>
      <c r="I8" s="45"/>
      <c r="J8" s="45"/>
      <c r="K8" s="45">
        <v>1129.9282861999002</v>
      </c>
      <c r="L8" s="45">
        <v>1130</v>
      </c>
      <c r="O8" s="63"/>
      <c r="Q8" s="22"/>
    </row>
    <row r="9" spans="1:17" ht="15" customHeight="1" x14ac:dyDescent="0.2">
      <c r="A9" s="140">
        <v>6</v>
      </c>
      <c r="B9" s="140" t="s">
        <v>10</v>
      </c>
      <c r="C9" s="45"/>
      <c r="D9" s="45"/>
      <c r="E9" s="45">
        <v>78872.758044791291</v>
      </c>
      <c r="F9" s="45"/>
      <c r="G9" s="45">
        <v>3428.1792045875995</v>
      </c>
      <c r="H9" s="45"/>
      <c r="I9" s="45"/>
      <c r="J9" s="45"/>
      <c r="K9" s="45">
        <v>82300.937249378898</v>
      </c>
      <c r="L9" s="45">
        <v>65792.253935378903</v>
      </c>
      <c r="N9" s="22"/>
      <c r="O9" s="63"/>
      <c r="Q9" s="22"/>
    </row>
    <row r="10" spans="1:17" ht="15" customHeight="1" x14ac:dyDescent="0.2">
      <c r="A10" s="140">
        <v>7</v>
      </c>
      <c r="B10" s="140" t="s">
        <v>1</v>
      </c>
      <c r="C10" s="45"/>
      <c r="D10" s="45"/>
      <c r="E10" s="45"/>
      <c r="F10" s="45"/>
      <c r="G10" s="45"/>
      <c r="H10" s="45"/>
      <c r="I10" s="45">
        <v>358364</v>
      </c>
      <c r="J10" s="45"/>
      <c r="K10" s="45">
        <v>358395.08261429088</v>
      </c>
      <c r="L10" s="45">
        <v>351779.08261429088</v>
      </c>
      <c r="N10" s="63"/>
      <c r="O10" s="63"/>
      <c r="Q10" s="22"/>
    </row>
    <row r="11" spans="1:17" ht="15" customHeight="1" x14ac:dyDescent="0.2">
      <c r="A11" s="140">
        <v>8</v>
      </c>
      <c r="B11" s="140" t="s">
        <v>2</v>
      </c>
      <c r="C11" s="45"/>
      <c r="D11" s="45"/>
      <c r="E11" s="45"/>
      <c r="F11" s="45"/>
      <c r="G11" s="45"/>
      <c r="H11" s="45">
        <v>123710.8076426886</v>
      </c>
      <c r="I11" s="45"/>
      <c r="J11" s="45"/>
      <c r="K11" s="45">
        <v>123710.8076426886</v>
      </c>
      <c r="L11" s="45">
        <v>123480</v>
      </c>
      <c r="O11" s="63"/>
      <c r="Q11" s="22"/>
    </row>
    <row r="12" spans="1:17" ht="15" customHeight="1" x14ac:dyDescent="0.2">
      <c r="A12" s="140">
        <v>9</v>
      </c>
      <c r="B12" s="140" t="s">
        <v>12</v>
      </c>
      <c r="C12" s="45"/>
      <c r="D12" s="151"/>
      <c r="E12" s="45"/>
      <c r="F12" s="45">
        <v>340864</v>
      </c>
      <c r="G12" s="45">
        <v>17698.32795803</v>
      </c>
      <c r="H12" s="45"/>
      <c r="I12" s="45"/>
      <c r="J12" s="45"/>
      <c r="K12" s="45">
        <v>358531.69458996883</v>
      </c>
      <c r="L12" s="45">
        <v>357651</v>
      </c>
      <c r="O12" s="63"/>
      <c r="Q12" s="22"/>
    </row>
    <row r="13" spans="1:17" ht="15" customHeight="1" x14ac:dyDescent="0.2">
      <c r="A13" s="140">
        <v>10</v>
      </c>
      <c r="B13" s="140" t="s">
        <v>13</v>
      </c>
      <c r="C13" s="45"/>
      <c r="D13" s="151"/>
      <c r="E13" s="45"/>
      <c r="F13" s="45"/>
      <c r="G13" s="45"/>
      <c r="H13" s="45"/>
      <c r="I13" s="45">
        <v>6315</v>
      </c>
      <c r="J13" s="45">
        <v>6460</v>
      </c>
      <c r="K13" s="45">
        <v>12775.302336437002</v>
      </c>
      <c r="L13" s="45">
        <v>12775</v>
      </c>
      <c r="O13" s="63"/>
      <c r="Q13" s="22"/>
    </row>
    <row r="14" spans="1:17" ht="15" customHeight="1" x14ac:dyDescent="0.2">
      <c r="A14" s="140">
        <v>11</v>
      </c>
      <c r="B14" s="140" t="s">
        <v>34</v>
      </c>
      <c r="C14" s="45"/>
      <c r="D14" s="151"/>
      <c r="E14" s="45"/>
      <c r="F14" s="45"/>
      <c r="G14" s="45"/>
      <c r="H14" s="45"/>
      <c r="I14" s="45"/>
      <c r="J14" s="45">
        <v>3005.9220636300001</v>
      </c>
      <c r="K14" s="45">
        <v>3005.9220636300001</v>
      </c>
      <c r="L14" s="45">
        <v>3006</v>
      </c>
      <c r="O14" s="63"/>
      <c r="Q14" s="22"/>
    </row>
    <row r="15" spans="1:17" ht="15" customHeight="1" x14ac:dyDescent="0.2">
      <c r="A15" s="140">
        <v>12</v>
      </c>
      <c r="B15" s="140" t="s">
        <v>373</v>
      </c>
      <c r="C15" s="45"/>
      <c r="D15" s="151">
        <v>6859.1331269600014</v>
      </c>
      <c r="E15" s="45"/>
      <c r="F15" s="45"/>
      <c r="G15" s="45"/>
      <c r="H15" s="45"/>
      <c r="I15" s="45"/>
      <c r="J15" s="45"/>
      <c r="K15" s="45">
        <v>6859.1331269600014</v>
      </c>
      <c r="L15" s="45">
        <v>0</v>
      </c>
      <c r="O15" s="63"/>
      <c r="Q15" s="22"/>
    </row>
    <row r="16" spans="1:17" ht="15" customHeight="1" x14ac:dyDescent="0.2">
      <c r="A16" s="140">
        <v>14</v>
      </c>
      <c r="B16" s="140" t="s">
        <v>193</v>
      </c>
      <c r="C16" s="45">
        <v>5.7523003200000007</v>
      </c>
      <c r="D16" s="151"/>
      <c r="E16" s="45">
        <v>146.22212927999999</v>
      </c>
      <c r="F16" s="45"/>
      <c r="G16" s="45">
        <v>37.993607400000009</v>
      </c>
      <c r="H16" s="45"/>
      <c r="I16" s="45">
        <v>2418.0878543000003</v>
      </c>
      <c r="J16" s="45"/>
      <c r="K16" s="45">
        <v>2608.0558913000004</v>
      </c>
      <c r="L16" s="45">
        <v>2608</v>
      </c>
      <c r="O16" s="63"/>
      <c r="Q16" s="22"/>
    </row>
    <row r="17" spans="1:17" ht="15" customHeight="1" x14ac:dyDescent="0.2">
      <c r="A17" s="140">
        <v>15</v>
      </c>
      <c r="B17" s="140" t="s">
        <v>11</v>
      </c>
      <c r="C17" s="45"/>
      <c r="D17" s="151"/>
      <c r="E17" s="45"/>
      <c r="F17" s="45"/>
      <c r="G17" s="45"/>
      <c r="H17" s="45"/>
      <c r="I17" s="45">
        <v>5341.55822893</v>
      </c>
      <c r="J17" s="45"/>
      <c r="K17" s="45">
        <v>5341.55822893</v>
      </c>
      <c r="L17" s="45">
        <v>5342</v>
      </c>
      <c r="O17" s="63"/>
      <c r="Q17" s="22"/>
    </row>
    <row r="18" spans="1:17" ht="15" customHeight="1" x14ac:dyDescent="0.2">
      <c r="A18" s="140">
        <v>16</v>
      </c>
      <c r="B18" s="140" t="s">
        <v>26</v>
      </c>
      <c r="C18" s="45"/>
      <c r="D18" s="151"/>
      <c r="E18" s="45"/>
      <c r="F18" s="45"/>
      <c r="G18" s="45"/>
      <c r="H18" s="45"/>
      <c r="I18" s="45">
        <v>37933.374771587391</v>
      </c>
      <c r="J18" s="45"/>
      <c r="K18" s="45">
        <v>37933.374771587391</v>
      </c>
      <c r="L18" s="45">
        <v>37933</v>
      </c>
      <c r="O18" s="63"/>
      <c r="Q18" s="22"/>
    </row>
    <row r="19" spans="1:17" ht="15" customHeight="1" x14ac:dyDescent="0.2">
      <c r="A19" s="106">
        <v>17</v>
      </c>
      <c r="B19" s="149" t="s">
        <v>4</v>
      </c>
      <c r="C19" s="197">
        <v>183907.82239994768</v>
      </c>
      <c r="D19" s="187">
        <v>6859.1331269600014</v>
      </c>
      <c r="E19" s="197">
        <v>84651.582355697392</v>
      </c>
      <c r="F19" s="197">
        <v>340863</v>
      </c>
      <c r="G19" s="197">
        <v>21367.103079356901</v>
      </c>
      <c r="H19" s="197">
        <v>123710.8076426886</v>
      </c>
      <c r="I19" s="197">
        <v>410441</v>
      </c>
      <c r="J19" s="197">
        <v>9466</v>
      </c>
      <c r="K19" s="197">
        <v>1181268.3049331647</v>
      </c>
      <c r="L19" s="197">
        <v>967399.22206129588</v>
      </c>
      <c r="O19" s="63"/>
      <c r="Q19" s="22"/>
    </row>
    <row r="20" spans="1:17" ht="12.75" customHeight="1" x14ac:dyDescent="0.2">
      <c r="C20" s="22"/>
      <c r="D20" s="22"/>
      <c r="E20" s="22"/>
      <c r="F20" s="22"/>
      <c r="G20" s="22"/>
      <c r="H20" s="22"/>
      <c r="I20" s="22"/>
      <c r="J20" s="22"/>
      <c r="K20" s="22"/>
    </row>
    <row r="21" spans="1:17" ht="12.75" customHeight="1" x14ac:dyDescent="0.2">
      <c r="B21" s="17"/>
      <c r="C21" s="27"/>
      <c r="D21" s="27"/>
      <c r="E21" s="27"/>
      <c r="F21" s="27"/>
      <c r="G21" s="27"/>
      <c r="H21" s="27"/>
      <c r="I21" s="27"/>
      <c r="J21" s="81"/>
      <c r="K21" s="37"/>
    </row>
  </sheetData>
  <customSheetViews>
    <customSheetView guid="{E15FBE34-FE0E-4FB3-BF77-D720D4424F83}" showGridLines="0">
      <selection activeCell="K5" sqref="K5:K17"/>
      <pageMargins left="0.7" right="0.7" top="0.75" bottom="0.75" header="0.3" footer="0.3"/>
    </customSheetView>
    <customSheetView guid="{B3B79DE6-B790-447F-9BF8-243B216057B6}" showGridLines="0">
      <selection activeCell="K5" sqref="K5:K17"/>
      <pageMargins left="0.7" right="0.7" top="0.75" bottom="0.75" header="0.3" footer="0.3"/>
    </customSheetView>
    <customSheetView guid="{0886076D-53EA-4907-B727-AEB3E85E12E6}" showGridLines="0">
      <selection activeCell="B5" sqref="B5"/>
      <pageMargins left="0.7" right="0.7" top="0.75" bottom="0.75" header="0.3" footer="0.3"/>
    </customSheetView>
  </customSheetViews>
  <mergeCells count="3">
    <mergeCell ref="L3:L4"/>
    <mergeCell ref="C3:J3"/>
    <mergeCell ref="K3:K4"/>
  </mergeCells>
  <hyperlinks>
    <hyperlink ref="N3" location="Index!A1" display="Index"/>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B45E6"/>
  </sheetPr>
  <dimension ref="A1:J21"/>
  <sheetViews>
    <sheetView showGridLines="0" workbookViewId="0">
      <selection activeCell="I26" sqref="I26"/>
    </sheetView>
  </sheetViews>
  <sheetFormatPr defaultColWidth="9.140625" defaultRowHeight="12.75" x14ac:dyDescent="0.2"/>
  <cols>
    <col min="1" max="1" width="5" style="14" customWidth="1"/>
    <col min="2" max="2" width="47.85546875" style="14" customWidth="1"/>
    <col min="3" max="3" width="16.140625" style="48" customWidth="1"/>
    <col min="4" max="4" width="13.140625" style="14" customWidth="1"/>
    <col min="5" max="5" width="13.85546875" style="14" customWidth="1"/>
    <col min="6" max="6" width="13" style="14" customWidth="1"/>
    <col min="7" max="8" width="8.5703125" style="14" customWidth="1"/>
    <col min="9" max="16384" width="9.140625" style="14"/>
  </cols>
  <sheetData>
    <row r="1" spans="1:10" ht="15" customHeight="1" x14ac:dyDescent="0.2">
      <c r="A1" s="16" t="s">
        <v>297</v>
      </c>
      <c r="C1" s="26"/>
      <c r="D1" s="15"/>
    </row>
    <row r="2" spans="1:10" ht="15" customHeight="1" x14ac:dyDescent="0.2">
      <c r="B2" s="15"/>
      <c r="C2" s="26"/>
      <c r="D2" s="15"/>
    </row>
    <row r="3" spans="1:10" ht="15" customHeight="1" x14ac:dyDescent="0.2">
      <c r="B3" s="15"/>
      <c r="C3" s="26" t="s">
        <v>313</v>
      </c>
      <c r="D3" s="26" t="s">
        <v>314</v>
      </c>
      <c r="E3" s="48" t="s">
        <v>317</v>
      </c>
      <c r="F3" s="48" t="s">
        <v>318</v>
      </c>
    </row>
    <row r="4" spans="1:10" ht="15.75" customHeight="1" x14ac:dyDescent="0.2">
      <c r="A4" s="114"/>
      <c r="B4" s="114"/>
      <c r="C4" s="285" t="s">
        <v>14</v>
      </c>
      <c r="D4" s="285" t="s">
        <v>15</v>
      </c>
      <c r="E4" s="114"/>
      <c r="F4" s="114"/>
      <c r="H4" s="118" t="s">
        <v>192</v>
      </c>
    </row>
    <row r="5" spans="1:10" ht="24.75" customHeight="1" thickBot="1" x14ac:dyDescent="0.25">
      <c r="A5" s="287" t="s">
        <v>369</v>
      </c>
      <c r="B5" s="287"/>
      <c r="C5" s="286"/>
      <c r="D5" s="286"/>
      <c r="E5" s="177" t="s">
        <v>160</v>
      </c>
      <c r="F5" s="177" t="s">
        <v>365</v>
      </c>
    </row>
    <row r="6" spans="1:10" s="15" customFormat="1" ht="15.75" customHeight="1" thickTop="1" x14ac:dyDescent="0.2">
      <c r="A6" s="140">
        <v>1</v>
      </c>
      <c r="B6" s="170" t="s">
        <v>16</v>
      </c>
      <c r="C6" s="211">
        <v>7073.1121506447853</v>
      </c>
      <c r="D6" s="211">
        <v>4999.3373103794393</v>
      </c>
      <c r="E6" s="211">
        <v>10037.560468383361</v>
      </c>
      <c r="F6" s="211">
        <v>5278.7944314660008</v>
      </c>
      <c r="G6" s="50"/>
      <c r="H6" s="17"/>
      <c r="I6" s="17"/>
      <c r="J6" s="17"/>
    </row>
    <row r="7" spans="1:10" s="15" customFormat="1" ht="15.75" customHeight="1" x14ac:dyDescent="0.2">
      <c r="A7" s="140">
        <v>2</v>
      </c>
      <c r="B7" s="170" t="s">
        <v>17</v>
      </c>
      <c r="C7" s="212"/>
      <c r="D7" s="212"/>
      <c r="E7" s="212"/>
      <c r="F7" s="212"/>
      <c r="G7" s="50"/>
      <c r="H7" s="17"/>
      <c r="I7" s="17"/>
      <c r="J7" s="17"/>
    </row>
    <row r="8" spans="1:10" s="15" customFormat="1" ht="15.75" customHeight="1" x14ac:dyDescent="0.2">
      <c r="A8" s="140">
        <v>3</v>
      </c>
      <c r="B8" s="108" t="s">
        <v>161</v>
      </c>
      <c r="C8" s="211"/>
      <c r="D8" s="211"/>
      <c r="E8" s="211"/>
      <c r="F8" s="211"/>
      <c r="G8" s="50"/>
      <c r="H8" s="17"/>
      <c r="I8" s="17"/>
      <c r="J8" s="17"/>
    </row>
    <row r="9" spans="1:10" s="15" customFormat="1" ht="15.75" customHeight="1" x14ac:dyDescent="0.2">
      <c r="A9" s="140">
        <v>4</v>
      </c>
      <c r="B9" s="108" t="s">
        <v>162</v>
      </c>
      <c r="C9" s="211"/>
      <c r="D9" s="211"/>
      <c r="E9" s="211"/>
      <c r="F9" s="211"/>
      <c r="G9" s="50"/>
      <c r="H9" s="17"/>
      <c r="I9" s="17"/>
      <c r="J9" s="17"/>
    </row>
    <row r="10" spans="1:10" s="15" customFormat="1" ht="15.75" customHeight="1" x14ac:dyDescent="0.2">
      <c r="A10" s="140">
        <v>5</v>
      </c>
      <c r="B10" s="108" t="s">
        <v>354</v>
      </c>
      <c r="C10" s="211"/>
      <c r="D10" s="211"/>
      <c r="E10" s="211"/>
      <c r="F10" s="211"/>
      <c r="G10" s="50"/>
      <c r="H10" s="17"/>
      <c r="I10" s="17"/>
      <c r="J10" s="17"/>
    </row>
    <row r="11" spans="1:10" s="15" customFormat="1" ht="15.75" customHeight="1" x14ac:dyDescent="0.2">
      <c r="A11" s="140">
        <v>6</v>
      </c>
      <c r="B11" s="108" t="s">
        <v>355</v>
      </c>
      <c r="C11" s="211"/>
      <c r="D11" s="211"/>
      <c r="E11" s="211"/>
      <c r="F11" s="211"/>
      <c r="G11" s="50"/>
      <c r="H11" s="17"/>
      <c r="I11" s="17"/>
      <c r="J11" s="17"/>
    </row>
    <row r="12" spans="1:10" s="15" customFormat="1" ht="15.75" customHeight="1" x14ac:dyDescent="0.2">
      <c r="A12" s="140">
        <v>7</v>
      </c>
      <c r="B12" s="108" t="s">
        <v>356</v>
      </c>
      <c r="C12" s="211"/>
      <c r="D12" s="211"/>
      <c r="E12" s="211"/>
      <c r="F12" s="211"/>
      <c r="G12" s="50"/>
      <c r="H12" s="17"/>
      <c r="I12" s="17"/>
      <c r="J12" s="17"/>
    </row>
    <row r="13" spans="1:10" s="15" customFormat="1" ht="15.75" customHeight="1" x14ac:dyDescent="0.2">
      <c r="A13" s="140">
        <v>8</v>
      </c>
      <c r="B13" s="108" t="s">
        <v>163</v>
      </c>
      <c r="C13" s="212"/>
      <c r="D13" s="212"/>
      <c r="E13" s="212"/>
      <c r="F13" s="212"/>
      <c r="G13" s="50"/>
      <c r="H13" s="17"/>
      <c r="I13" s="17"/>
      <c r="J13" s="17"/>
    </row>
    <row r="14" spans="1:10" s="15" customFormat="1" ht="15.75" customHeight="1" x14ac:dyDescent="0.2">
      <c r="A14" s="140">
        <v>9</v>
      </c>
      <c r="B14" s="108" t="s">
        <v>18</v>
      </c>
      <c r="C14" s="212"/>
      <c r="D14" s="212"/>
      <c r="E14" s="211">
        <v>2064.1322731119999</v>
      </c>
      <c r="F14" s="211">
        <v>1007.8471090060001</v>
      </c>
      <c r="G14" s="50"/>
      <c r="H14" s="17"/>
      <c r="I14" s="17"/>
      <c r="J14" s="17"/>
    </row>
    <row r="15" spans="1:10" ht="15.75" customHeight="1" x14ac:dyDescent="0.2">
      <c r="A15" s="168">
        <v>10</v>
      </c>
      <c r="B15" s="170" t="s">
        <v>19</v>
      </c>
      <c r="C15" s="211"/>
      <c r="D15" s="211"/>
      <c r="E15" s="211"/>
      <c r="F15" s="211"/>
      <c r="G15" s="41"/>
      <c r="H15" s="41"/>
      <c r="I15" s="41"/>
      <c r="J15" s="41"/>
    </row>
    <row r="16" spans="1:10" ht="15.75" customHeight="1" x14ac:dyDescent="0.2">
      <c r="A16" s="169">
        <v>11</v>
      </c>
      <c r="B16" s="171" t="s">
        <v>4</v>
      </c>
      <c r="C16" s="213"/>
      <c r="D16" s="213"/>
      <c r="E16" s="213"/>
      <c r="F16" s="213">
        <v>6286.641540472001</v>
      </c>
      <c r="G16" s="41"/>
      <c r="H16" s="41"/>
      <c r="I16" s="41"/>
      <c r="J16" s="41"/>
    </row>
    <row r="17" spans="2:10" x14ac:dyDescent="0.2">
      <c r="B17" s="41"/>
      <c r="C17" s="51"/>
      <c r="D17" s="41"/>
      <c r="E17" s="41"/>
      <c r="F17" s="41"/>
      <c r="G17" s="41"/>
      <c r="H17" s="41"/>
      <c r="I17" s="41"/>
      <c r="J17" s="41"/>
    </row>
    <row r="18" spans="2:10" x14ac:dyDescent="0.2">
      <c r="B18" s="41"/>
      <c r="C18" s="51"/>
      <c r="D18" s="41"/>
      <c r="E18" s="41"/>
      <c r="F18" s="41"/>
      <c r="G18" s="41"/>
      <c r="H18" s="41"/>
      <c r="I18" s="41"/>
      <c r="J18" s="41"/>
    </row>
    <row r="19" spans="2:10" x14ac:dyDescent="0.2">
      <c r="B19" s="41"/>
      <c r="C19" s="51"/>
      <c r="D19" s="41"/>
      <c r="E19" s="41"/>
      <c r="F19" s="41"/>
      <c r="G19" s="41"/>
      <c r="H19" s="41"/>
      <c r="I19" s="41"/>
      <c r="J19" s="41"/>
    </row>
    <row r="20" spans="2:10" x14ac:dyDescent="0.2">
      <c r="B20" s="41"/>
      <c r="C20" s="51"/>
      <c r="D20" s="41"/>
      <c r="E20" s="41"/>
      <c r="F20" s="41"/>
      <c r="G20" s="41"/>
      <c r="H20" s="41"/>
      <c r="I20" s="41"/>
      <c r="J20" s="41"/>
    </row>
    <row r="21" spans="2:10" x14ac:dyDescent="0.2">
      <c r="B21" s="41"/>
      <c r="C21" s="51"/>
      <c r="D21" s="41"/>
      <c r="E21" s="41"/>
      <c r="F21" s="41"/>
      <c r="G21" s="41"/>
      <c r="H21" s="41"/>
      <c r="I21" s="41"/>
      <c r="J21" s="41"/>
    </row>
  </sheetData>
  <customSheetViews>
    <customSheetView guid="{E15FBE34-FE0E-4FB3-BF77-D720D4424F83}" showGridLines="0">
      <selection activeCell="J39" sqref="J39"/>
      <pageMargins left="0.7" right="0.7" top="0.75" bottom="0.75" header="0.3" footer="0.3"/>
    </customSheetView>
    <customSheetView guid="{B3B79DE6-B790-447F-9BF8-243B216057B6}" showGridLines="0">
      <selection activeCell="B5" sqref="B5:E11"/>
      <pageMargins left="0.7" right="0.7" top="0.75" bottom="0.75" header="0.3" footer="0.3"/>
    </customSheetView>
    <customSheetView guid="{0886076D-53EA-4907-B727-AEB3E85E12E6}" showGridLines="0">
      <selection activeCell="J39" sqref="J39"/>
      <pageMargins left="0.7" right="0.7" top="0.75" bottom="0.75" header="0.3" footer="0.3"/>
    </customSheetView>
  </customSheetViews>
  <mergeCells count="3">
    <mergeCell ref="C4:C5"/>
    <mergeCell ref="D4:D5"/>
    <mergeCell ref="A5:B5"/>
  </mergeCells>
  <hyperlinks>
    <hyperlink ref="H4" location="Index!A1" display="Index"/>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B45E6"/>
  </sheetPr>
  <dimension ref="A1:F11"/>
  <sheetViews>
    <sheetView showGridLines="0" workbookViewId="0">
      <selection activeCell="C7" sqref="C7"/>
    </sheetView>
  </sheetViews>
  <sheetFormatPr defaultColWidth="9.140625" defaultRowHeight="12.75" x14ac:dyDescent="0.2"/>
  <cols>
    <col min="1" max="1" width="5" style="14" customWidth="1"/>
    <col min="2" max="2" width="58.85546875" style="14" customWidth="1"/>
    <col min="3" max="3" width="16.42578125" style="48" customWidth="1"/>
    <col min="4" max="4" width="13.5703125" style="14" customWidth="1"/>
    <col min="5" max="6" width="8.5703125" style="14" customWidth="1"/>
    <col min="7" max="16384" width="9.140625" style="14"/>
  </cols>
  <sheetData>
    <row r="1" spans="1:6" ht="15" customHeight="1" x14ac:dyDescent="0.2">
      <c r="A1" s="16" t="s">
        <v>299</v>
      </c>
      <c r="C1" s="26"/>
      <c r="D1" s="15"/>
    </row>
    <row r="2" spans="1:6" ht="15" customHeight="1" x14ac:dyDescent="0.2">
      <c r="B2" s="16"/>
      <c r="C2" s="26"/>
      <c r="D2" s="15"/>
    </row>
    <row r="3" spans="1:6" ht="15" customHeight="1" x14ac:dyDescent="0.2">
      <c r="B3" s="15"/>
      <c r="C3" s="26" t="s">
        <v>312</v>
      </c>
      <c r="D3" s="26" t="s">
        <v>313</v>
      </c>
    </row>
    <row r="4" spans="1:6" ht="15" customHeight="1" x14ac:dyDescent="0.2">
      <c r="A4" s="114"/>
      <c r="B4" s="114"/>
      <c r="C4" s="290" t="s">
        <v>20</v>
      </c>
      <c r="D4" s="288" t="s">
        <v>365</v>
      </c>
      <c r="E4" s="65"/>
      <c r="F4" s="118" t="s">
        <v>192</v>
      </c>
    </row>
    <row r="5" spans="1:6" s="15" customFormat="1" ht="15" customHeight="1" thickBot="1" x14ac:dyDescent="0.25">
      <c r="A5" s="112" t="s">
        <v>369</v>
      </c>
      <c r="B5" s="112"/>
      <c r="C5" s="291"/>
      <c r="D5" s="289"/>
      <c r="E5" s="66"/>
    </row>
    <row r="6" spans="1:6" s="15" customFormat="1" ht="15.75" customHeight="1" thickTop="1" x14ac:dyDescent="0.2">
      <c r="A6" s="221">
        <v>1</v>
      </c>
      <c r="B6" s="14" t="s">
        <v>21</v>
      </c>
      <c r="C6" s="214"/>
      <c r="D6" s="45"/>
    </row>
    <row r="7" spans="1:6" s="15" customFormat="1" ht="15.75" customHeight="1" x14ac:dyDescent="0.2">
      <c r="A7" s="221">
        <v>4</v>
      </c>
      <c r="B7" s="14" t="s">
        <v>164</v>
      </c>
      <c r="C7" s="45">
        <v>4867.6916725726996</v>
      </c>
      <c r="D7" s="45">
        <v>1840.4926869999999</v>
      </c>
      <c r="F7" s="45"/>
    </row>
    <row r="8" spans="1:6" s="15" customFormat="1" ht="15.75" customHeight="1" x14ac:dyDescent="0.2">
      <c r="A8" s="221" t="s">
        <v>357</v>
      </c>
      <c r="B8" s="14" t="s">
        <v>22</v>
      </c>
      <c r="C8" s="214"/>
      <c r="D8" s="45"/>
    </row>
    <row r="9" spans="1:6" s="15" customFormat="1" ht="15.75" customHeight="1" x14ac:dyDescent="0.2">
      <c r="A9" s="222">
        <v>5</v>
      </c>
      <c r="B9" s="47" t="s">
        <v>23</v>
      </c>
      <c r="C9" s="197">
        <v>4867.6916725726996</v>
      </c>
      <c r="D9" s="197">
        <v>1840.4926869999999</v>
      </c>
    </row>
    <row r="10" spans="1:6" s="15" customFormat="1" ht="15.75" customHeight="1" x14ac:dyDescent="0.2">
      <c r="C10" s="22"/>
      <c r="D10" s="22"/>
    </row>
    <row r="11" spans="1:6" ht="15.75" customHeight="1" x14ac:dyDescent="0.2">
      <c r="B11" s="15"/>
      <c r="C11" s="22"/>
      <c r="D11" s="22"/>
    </row>
  </sheetData>
  <customSheetViews>
    <customSheetView guid="{E15FBE34-FE0E-4FB3-BF77-D720D4424F83}" showGridLines="0">
      <selection activeCell="F12" sqref="F12"/>
      <pageMargins left="0.7" right="0.7" top="0.75" bottom="0.75" header="0.3" footer="0.3"/>
    </customSheetView>
    <customSheetView guid="{B3B79DE6-B790-447F-9BF8-243B216057B6}" showGridLines="0">
      <selection activeCell="A13" sqref="A13"/>
      <pageMargins left="0.7" right="0.7" top="0.75" bottom="0.75" header="0.3" footer="0.3"/>
    </customSheetView>
    <customSheetView guid="{0886076D-53EA-4907-B727-AEB3E85E12E6}" showGridLines="0">
      <selection activeCell="F12" sqref="F12"/>
      <pageMargins left="0.7" right="0.7" top="0.75" bottom="0.75" header="0.3" footer="0.3"/>
    </customSheetView>
  </customSheetViews>
  <mergeCells count="2">
    <mergeCell ref="D4:D5"/>
    <mergeCell ref="C4:C5"/>
  </mergeCells>
  <hyperlinks>
    <hyperlink ref="F4" location="Index!A1" display="Index"/>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B45E6"/>
  </sheetPr>
  <dimension ref="A1:J12"/>
  <sheetViews>
    <sheetView showGridLines="0" workbookViewId="0">
      <selection activeCell="C9" sqref="C9"/>
    </sheetView>
  </sheetViews>
  <sheetFormatPr defaultColWidth="9.140625" defaultRowHeight="12.75" x14ac:dyDescent="0.2"/>
  <cols>
    <col min="1" max="1" width="5" style="14" customWidth="1"/>
    <col min="2" max="2" width="35.85546875" style="14" customWidth="1"/>
    <col min="3" max="3" width="9.5703125" style="48" customWidth="1"/>
    <col min="4" max="8" width="9.5703125" style="14" customWidth="1"/>
    <col min="9" max="10" width="8.5703125" style="14" customWidth="1"/>
    <col min="11" max="16384" width="9.140625" style="14"/>
  </cols>
  <sheetData>
    <row r="1" spans="1:10" ht="15" customHeight="1" x14ac:dyDescent="0.2">
      <c r="A1" s="16" t="s">
        <v>298</v>
      </c>
      <c r="C1" s="26"/>
      <c r="D1" s="15"/>
    </row>
    <row r="2" spans="1:10" ht="15" customHeight="1" x14ac:dyDescent="0.2">
      <c r="B2" s="15"/>
      <c r="C2" s="26"/>
      <c r="D2" s="15"/>
    </row>
    <row r="3" spans="1:10" s="15" customFormat="1" ht="15.75" customHeight="1" x14ac:dyDescent="0.2">
      <c r="A3" s="175" t="s">
        <v>369</v>
      </c>
      <c r="B3" s="175"/>
      <c r="C3" s="239" t="s">
        <v>157</v>
      </c>
      <c r="D3" s="239"/>
      <c r="E3" s="239"/>
      <c r="F3" s="239"/>
      <c r="G3" s="292" t="s">
        <v>4</v>
      </c>
      <c r="H3" s="237" t="s">
        <v>36</v>
      </c>
      <c r="J3" s="118" t="s">
        <v>192</v>
      </c>
    </row>
    <row r="4" spans="1:10" s="15" customFormat="1" ht="19.5" customHeight="1" thickBot="1" x14ac:dyDescent="0.25">
      <c r="A4" s="112"/>
      <c r="B4" s="112" t="s">
        <v>24</v>
      </c>
      <c r="C4" s="176">
        <v>0</v>
      </c>
      <c r="D4" s="176">
        <v>0.2</v>
      </c>
      <c r="E4" s="176">
        <v>0.5</v>
      </c>
      <c r="F4" s="176">
        <v>1</v>
      </c>
      <c r="G4" s="293"/>
      <c r="H4" s="238"/>
    </row>
    <row r="5" spans="1:10" s="15" customFormat="1" ht="15.75" customHeight="1" thickTop="1" x14ac:dyDescent="0.2">
      <c r="A5" s="140">
        <v>1</v>
      </c>
      <c r="B5" s="172" t="s">
        <v>165</v>
      </c>
      <c r="C5" s="214">
        <v>48.438055099999993</v>
      </c>
      <c r="D5" s="214"/>
      <c r="E5" s="214"/>
      <c r="F5" s="214"/>
      <c r="G5" s="45">
        <v>48.438055099999993</v>
      </c>
      <c r="H5" s="45"/>
    </row>
    <row r="6" spans="1:10" s="15" customFormat="1" ht="15.75" customHeight="1" x14ac:dyDescent="0.2">
      <c r="A6" s="140">
        <v>2</v>
      </c>
      <c r="B6" s="172" t="s">
        <v>33</v>
      </c>
      <c r="C6" s="214"/>
      <c r="D6" s="214">
        <v>0</v>
      </c>
      <c r="E6" s="214"/>
      <c r="F6" s="214"/>
      <c r="G6" s="45">
        <v>0</v>
      </c>
      <c r="H6" s="45">
        <v>0</v>
      </c>
    </row>
    <row r="7" spans="1:10" s="15" customFormat="1" ht="15.75" customHeight="1" x14ac:dyDescent="0.2">
      <c r="A7" s="140">
        <v>6</v>
      </c>
      <c r="B7" s="172" t="s">
        <v>10</v>
      </c>
      <c r="C7" s="214"/>
      <c r="D7" s="214"/>
      <c r="E7" s="214">
        <v>11523.022491969368</v>
      </c>
      <c r="F7" s="214"/>
      <c r="G7" s="45">
        <v>11523.022491969368</v>
      </c>
      <c r="H7" s="45"/>
    </row>
    <row r="8" spans="1:10" s="15" customFormat="1" ht="15.75" customHeight="1" x14ac:dyDescent="0.2">
      <c r="A8" s="140">
        <v>7</v>
      </c>
      <c r="B8" s="172" t="s">
        <v>1</v>
      </c>
      <c r="C8" s="214"/>
      <c r="D8" s="214"/>
      <c r="E8" s="214"/>
      <c r="F8" s="214">
        <v>527.45150548703987</v>
      </c>
      <c r="G8" s="45">
        <v>527.45150548703987</v>
      </c>
      <c r="H8" s="45">
        <v>527.45150548703987</v>
      </c>
    </row>
    <row r="9" spans="1:10" s="15" customFormat="1" ht="15.75" customHeight="1" x14ac:dyDescent="0.2">
      <c r="A9" s="106">
        <v>11</v>
      </c>
      <c r="B9" s="171" t="s">
        <v>4</v>
      </c>
      <c r="C9" s="213">
        <v>48.438055099999993</v>
      </c>
      <c r="D9" s="213">
        <v>0</v>
      </c>
      <c r="E9" s="213">
        <v>11523.022491969368</v>
      </c>
      <c r="F9" s="213">
        <v>527.45150548703987</v>
      </c>
      <c r="G9" s="213">
        <v>12098.912052556407</v>
      </c>
      <c r="H9" s="213">
        <v>527.45150548703987</v>
      </c>
    </row>
    <row r="10" spans="1:10" x14ac:dyDescent="0.2">
      <c r="A10" s="168"/>
      <c r="B10" s="15"/>
      <c r="C10" s="22"/>
      <c r="D10" s="22"/>
      <c r="E10" s="22"/>
      <c r="F10" s="22"/>
      <c r="G10" s="22"/>
      <c r="H10" s="22"/>
    </row>
    <row r="11" spans="1:10" x14ac:dyDescent="0.2">
      <c r="B11" s="15"/>
      <c r="C11" s="22"/>
      <c r="D11" s="22"/>
      <c r="E11" s="22"/>
      <c r="F11" s="22"/>
      <c r="G11" s="22"/>
      <c r="H11" s="22"/>
    </row>
    <row r="12" spans="1:10" x14ac:dyDescent="0.2">
      <c r="B12" s="15"/>
      <c r="C12" s="22"/>
      <c r="D12" s="22"/>
      <c r="E12" s="22"/>
      <c r="F12" s="22"/>
      <c r="G12" s="22"/>
      <c r="H12" s="22"/>
    </row>
  </sheetData>
  <customSheetViews>
    <customSheetView guid="{E15FBE34-FE0E-4FB3-BF77-D720D4424F83}" showGridLines="0">
      <selection activeCell="C16" sqref="C16"/>
      <pageMargins left="0.7" right="0.7" top="0.75" bottom="0.75" header="0.3" footer="0.3"/>
    </customSheetView>
    <customSheetView guid="{B3B79DE6-B790-447F-9BF8-243B216057B6}" showGridLines="0">
      <selection activeCell="G6" sqref="G6"/>
      <pageMargins left="0.7" right="0.7" top="0.75" bottom="0.75" header="0.3" footer="0.3"/>
    </customSheetView>
    <customSheetView guid="{0886076D-53EA-4907-B727-AEB3E85E12E6}" showGridLines="0">
      <selection activeCell="C16" sqref="C16"/>
      <pageMargins left="0.7" right="0.7" top="0.75" bottom="0.75" header="0.3" footer="0.3"/>
    </customSheetView>
  </customSheetViews>
  <mergeCells count="3">
    <mergeCell ref="C3:F3"/>
    <mergeCell ref="G3:G4"/>
    <mergeCell ref="H3:H4"/>
  </mergeCells>
  <hyperlinks>
    <hyperlink ref="J3" location="Index!A1" display="Index"/>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B45E6"/>
  </sheetPr>
  <dimension ref="A1:J13"/>
  <sheetViews>
    <sheetView showGridLines="0" workbookViewId="0">
      <selection activeCell="G11" sqref="G11"/>
    </sheetView>
  </sheetViews>
  <sheetFormatPr defaultColWidth="9.140625" defaultRowHeight="12.75" x14ac:dyDescent="0.2"/>
  <cols>
    <col min="1" max="1" width="5" style="14" customWidth="1"/>
    <col min="2" max="2" width="29.85546875" style="14" customWidth="1"/>
    <col min="3" max="3" width="12.5703125" style="48" customWidth="1"/>
    <col min="4" max="4" width="11" style="14" customWidth="1"/>
    <col min="5" max="6" width="10.85546875" style="14" customWidth="1"/>
    <col min="7" max="7" width="11.140625" style="14" customWidth="1"/>
    <col min="8" max="9" width="8.5703125" style="14" customWidth="1"/>
    <col min="10" max="16384" width="9.140625" style="14"/>
  </cols>
  <sheetData>
    <row r="1" spans="1:10" ht="15" customHeight="1" x14ac:dyDescent="0.2">
      <c r="A1" s="16" t="s">
        <v>300</v>
      </c>
      <c r="C1" s="26"/>
      <c r="D1" s="15"/>
    </row>
    <row r="2" spans="1:10" ht="15" customHeight="1" x14ac:dyDescent="0.2">
      <c r="A2" s="16"/>
      <c r="C2" s="26"/>
      <c r="D2" s="15"/>
    </row>
    <row r="3" spans="1:10" ht="15" customHeight="1" x14ac:dyDescent="0.2">
      <c r="B3" s="15"/>
      <c r="C3" s="26" t="s">
        <v>312</v>
      </c>
      <c r="D3" s="26" t="s">
        <v>313</v>
      </c>
      <c r="E3" s="48" t="s">
        <v>314</v>
      </c>
      <c r="F3" s="48" t="s">
        <v>315</v>
      </c>
      <c r="G3" s="48" t="s">
        <v>316</v>
      </c>
    </row>
    <row r="4" spans="1:10" ht="15" customHeight="1" x14ac:dyDescent="0.2">
      <c r="A4" s="148"/>
      <c r="B4" s="148"/>
      <c r="C4" s="294" t="s">
        <v>37</v>
      </c>
      <c r="D4" s="148"/>
      <c r="E4" s="285" t="s">
        <v>39</v>
      </c>
      <c r="F4" s="148"/>
      <c r="G4" s="148"/>
      <c r="I4" s="118" t="s">
        <v>192</v>
      </c>
    </row>
    <row r="5" spans="1:10" ht="15" customHeight="1" x14ac:dyDescent="0.2">
      <c r="A5" s="148"/>
      <c r="B5" s="148"/>
      <c r="C5" s="294"/>
      <c r="D5" s="148"/>
      <c r="E5" s="285"/>
      <c r="F5" s="148"/>
      <c r="G5" s="148"/>
    </row>
    <row r="6" spans="1:10" ht="15" customHeight="1" x14ac:dyDescent="0.2">
      <c r="A6" s="114"/>
      <c r="B6" s="114"/>
      <c r="C6" s="294"/>
      <c r="D6" s="294" t="s">
        <v>38</v>
      </c>
      <c r="E6" s="285"/>
      <c r="F6" s="285" t="s">
        <v>40</v>
      </c>
      <c r="G6" s="285" t="s">
        <v>41</v>
      </c>
    </row>
    <row r="7" spans="1:10" ht="15" customHeight="1" thickBot="1" x14ac:dyDescent="0.25">
      <c r="A7" s="287" t="s">
        <v>369</v>
      </c>
      <c r="B7" s="287"/>
      <c r="C7" s="295"/>
      <c r="D7" s="295"/>
      <c r="E7" s="286"/>
      <c r="F7" s="286"/>
      <c r="G7" s="286"/>
    </row>
    <row r="8" spans="1:10" s="15" customFormat="1" ht="15.75" customHeight="1" thickTop="1" x14ac:dyDescent="0.2">
      <c r="A8" s="140">
        <v>1</v>
      </c>
      <c r="B8" s="173" t="s">
        <v>35</v>
      </c>
      <c r="C8" s="211">
        <v>7073.8971506447851</v>
      </c>
      <c r="D8" s="211"/>
      <c r="E8" s="211">
        <v>7073.8971506447851</v>
      </c>
      <c r="F8" s="211">
        <v>2012.09326639802</v>
      </c>
      <c r="G8" s="211">
        <v>5061.8038842467649</v>
      </c>
      <c r="H8" s="50"/>
      <c r="I8" s="17"/>
      <c r="J8" s="17"/>
    </row>
    <row r="9" spans="1:10" s="15" customFormat="1" ht="15.75" customHeight="1" x14ac:dyDescent="0.2">
      <c r="A9" s="140">
        <v>2</v>
      </c>
      <c r="B9" s="105" t="s">
        <v>42</v>
      </c>
      <c r="C9" s="211">
        <v>6985.0078935636357</v>
      </c>
      <c r="D9" s="211"/>
      <c r="E9" s="211">
        <v>6985.0078935636357</v>
      </c>
      <c r="F9" s="211">
        <v>5464.2145110000001</v>
      </c>
      <c r="G9" s="211">
        <v>1520.7933825636355</v>
      </c>
      <c r="H9" s="50"/>
      <c r="I9" s="17"/>
      <c r="J9" s="17"/>
    </row>
    <row r="10" spans="1:10" s="15" customFormat="1" ht="15.75" customHeight="1" x14ac:dyDescent="0.2">
      <c r="A10" s="140">
        <v>3</v>
      </c>
      <c r="B10" s="105" t="s">
        <v>166</v>
      </c>
      <c r="C10" s="211"/>
      <c r="D10" s="211"/>
      <c r="E10" s="211"/>
      <c r="F10" s="211"/>
      <c r="G10" s="211"/>
      <c r="H10" s="50"/>
      <c r="I10" s="17"/>
      <c r="J10" s="17"/>
    </row>
    <row r="11" spans="1:10" s="15" customFormat="1" ht="15.75" customHeight="1" x14ac:dyDescent="0.2">
      <c r="A11" s="106">
        <v>4</v>
      </c>
      <c r="B11" s="149" t="s">
        <v>4</v>
      </c>
      <c r="C11" s="213">
        <v>14058.905044208421</v>
      </c>
      <c r="D11" s="213"/>
      <c r="E11" s="213">
        <v>14058.905044208421</v>
      </c>
      <c r="F11" s="213">
        <v>7476.3077773980203</v>
      </c>
      <c r="G11" s="213">
        <v>6582.5972668104005</v>
      </c>
      <c r="H11" s="50"/>
      <c r="I11" s="17"/>
      <c r="J11" s="17"/>
    </row>
    <row r="12" spans="1:10" s="15" customFormat="1" ht="12.75" customHeight="1" x14ac:dyDescent="0.2">
      <c r="B12" s="19"/>
      <c r="C12" s="49"/>
      <c r="D12" s="28"/>
      <c r="E12" s="28"/>
      <c r="F12" s="28"/>
      <c r="G12" s="28"/>
      <c r="H12" s="50"/>
      <c r="I12" s="17"/>
      <c r="J12" s="17"/>
    </row>
    <row r="13" spans="1:10" x14ac:dyDescent="0.2">
      <c r="B13" s="41"/>
      <c r="C13" s="51"/>
      <c r="D13" s="41"/>
      <c r="E13" s="41"/>
      <c r="F13" s="41"/>
      <c r="G13" s="41"/>
      <c r="H13" s="41"/>
      <c r="I13" s="41"/>
      <c r="J13" s="41"/>
    </row>
  </sheetData>
  <customSheetViews>
    <customSheetView guid="{E15FBE34-FE0E-4FB3-BF77-D720D4424F83}" showGridLines="0">
      <selection activeCell="B8" sqref="B8"/>
      <pageMargins left="0.7" right="0.7" top="0.75" bottom="0.75" header="0.3" footer="0.3"/>
    </customSheetView>
    <customSheetView guid="{B3B79DE6-B790-447F-9BF8-243B216057B6}" showGridLines="0">
      <selection activeCell="F6" sqref="F6"/>
      <pageMargins left="0.7" right="0.7" top="0.75" bottom="0.75" header="0.3" footer="0.3"/>
    </customSheetView>
    <customSheetView guid="{0886076D-53EA-4907-B727-AEB3E85E12E6}" showGridLines="0">
      <selection activeCell="B8" sqref="B8"/>
      <pageMargins left="0.7" right="0.7" top="0.75" bottom="0.75" header="0.3" footer="0.3"/>
    </customSheetView>
  </customSheetViews>
  <mergeCells count="6">
    <mergeCell ref="G6:G7"/>
    <mergeCell ref="A7:B7"/>
    <mergeCell ref="C4:C7"/>
    <mergeCell ref="D6:D7"/>
    <mergeCell ref="F6:F7"/>
    <mergeCell ref="E4:E7"/>
  </mergeCells>
  <hyperlinks>
    <hyperlink ref="I4" location="Index!A1" display="Index"/>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B45E6"/>
  </sheetPr>
  <dimension ref="A1:K17"/>
  <sheetViews>
    <sheetView showGridLines="0" workbookViewId="0">
      <selection activeCell="I15" sqref="I15"/>
    </sheetView>
  </sheetViews>
  <sheetFormatPr defaultColWidth="9.140625" defaultRowHeight="12.75" x14ac:dyDescent="0.2"/>
  <cols>
    <col min="1" max="1" width="29.85546875" style="14" customWidth="1"/>
    <col min="2" max="2" width="13.5703125" style="48" customWidth="1"/>
    <col min="3" max="3" width="13.5703125" style="14" customWidth="1"/>
    <col min="4" max="4" width="1.42578125" style="14" customWidth="1"/>
    <col min="5" max="6" width="13.5703125" style="14" customWidth="1"/>
    <col min="7" max="7" width="1.42578125" style="14" customWidth="1"/>
    <col min="8" max="9" width="16" style="14" customWidth="1"/>
    <col min="10" max="11" width="8.5703125" style="14" customWidth="1"/>
    <col min="12" max="16384" width="9.140625" style="14"/>
  </cols>
  <sheetData>
    <row r="1" spans="1:11" ht="15" customHeight="1" x14ac:dyDescent="0.2">
      <c r="A1" s="16" t="s">
        <v>301</v>
      </c>
      <c r="B1" s="26"/>
      <c r="C1" s="15"/>
    </row>
    <row r="2" spans="1:11" ht="15" customHeight="1" x14ac:dyDescent="0.2">
      <c r="B2" s="26"/>
      <c r="C2" s="15"/>
    </row>
    <row r="3" spans="1:11" ht="15" customHeight="1" x14ac:dyDescent="0.2">
      <c r="A3" s="15"/>
      <c r="B3" s="26" t="s">
        <v>312</v>
      </c>
      <c r="C3" s="26" t="s">
        <v>313</v>
      </c>
      <c r="D3" s="48"/>
      <c r="E3" s="48" t="s">
        <v>314</v>
      </c>
      <c r="F3" s="48" t="s">
        <v>315</v>
      </c>
      <c r="G3" s="48"/>
      <c r="H3" s="48" t="s">
        <v>316</v>
      </c>
      <c r="I3" s="48" t="s">
        <v>317</v>
      </c>
    </row>
    <row r="4" spans="1:11" ht="15.75" customHeight="1" x14ac:dyDescent="0.2">
      <c r="A4" s="179" t="s">
        <v>369</v>
      </c>
      <c r="B4" s="239" t="s">
        <v>43</v>
      </c>
      <c r="C4" s="239"/>
      <c r="D4" s="239"/>
      <c r="E4" s="239"/>
      <c r="F4" s="239"/>
      <c r="G4" s="178"/>
      <c r="H4" s="239" t="s">
        <v>175</v>
      </c>
      <c r="I4" s="239"/>
      <c r="K4" s="118" t="s">
        <v>192</v>
      </c>
    </row>
    <row r="5" spans="1:11" ht="15.75" customHeight="1" x14ac:dyDescent="0.2">
      <c r="A5" s="178"/>
      <c r="B5" s="239" t="s">
        <v>172</v>
      </c>
      <c r="C5" s="239"/>
      <c r="D5" s="111"/>
      <c r="E5" s="239" t="s">
        <v>174</v>
      </c>
      <c r="F5" s="239"/>
      <c r="G5" s="144"/>
      <c r="H5" s="296" t="s">
        <v>172</v>
      </c>
      <c r="I5" s="296" t="s">
        <v>174</v>
      </c>
    </row>
    <row r="6" spans="1:11" ht="15.75" customHeight="1" thickBot="1" x14ac:dyDescent="0.25">
      <c r="A6" s="112" t="s">
        <v>173</v>
      </c>
      <c r="B6" s="146" t="s">
        <v>44</v>
      </c>
      <c r="C6" s="146" t="s">
        <v>45</v>
      </c>
      <c r="D6" s="146"/>
      <c r="E6" s="146" t="s">
        <v>44</v>
      </c>
      <c r="F6" s="146" t="s">
        <v>45</v>
      </c>
      <c r="G6" s="146"/>
      <c r="H6" s="297"/>
      <c r="I6" s="297"/>
    </row>
    <row r="7" spans="1:11" s="15" customFormat="1" ht="15.75" customHeight="1" thickTop="1" x14ac:dyDescent="0.2">
      <c r="A7" s="14" t="s">
        <v>167</v>
      </c>
      <c r="B7" s="45"/>
      <c r="C7" s="45">
        <v>1381.4725149999999</v>
      </c>
      <c r="D7" s="45"/>
      <c r="E7" s="45"/>
      <c r="F7" s="45"/>
      <c r="G7" s="45"/>
      <c r="H7" s="45"/>
      <c r="I7" s="45">
        <v>462.62977100000001</v>
      </c>
    </row>
    <row r="8" spans="1:11" s="15" customFormat="1" ht="15.75" customHeight="1" x14ac:dyDescent="0.2">
      <c r="A8" s="14" t="s">
        <v>168</v>
      </c>
      <c r="B8" s="45"/>
      <c r="C8" s="45">
        <v>752.07680198180105</v>
      </c>
      <c r="D8" s="45"/>
      <c r="E8" s="45"/>
      <c r="F8" s="45">
        <v>1215.9885088003675</v>
      </c>
      <c r="G8" s="45"/>
      <c r="H8" s="45"/>
      <c r="I8" s="45"/>
    </row>
    <row r="9" spans="1:11" s="15" customFormat="1" ht="15.75" customHeight="1" x14ac:dyDescent="0.2">
      <c r="A9" s="14" t="s">
        <v>169</v>
      </c>
      <c r="B9" s="45"/>
      <c r="C9" s="45">
        <v>351.60816025535695</v>
      </c>
      <c r="D9" s="45"/>
      <c r="E9" s="45"/>
      <c r="F9" s="45"/>
      <c r="G9" s="45"/>
      <c r="H9" s="45">
        <v>440.62948499999999</v>
      </c>
      <c r="I9" s="45"/>
    </row>
    <row r="10" spans="1:11" s="15" customFormat="1" ht="15.75" customHeight="1" x14ac:dyDescent="0.2">
      <c r="A10" s="14" t="s">
        <v>170</v>
      </c>
      <c r="B10" s="45"/>
      <c r="C10" s="45"/>
      <c r="D10" s="45"/>
      <c r="E10" s="45"/>
      <c r="F10" s="45"/>
      <c r="G10" s="45"/>
      <c r="H10" s="45">
        <v>4795.7507480000004</v>
      </c>
      <c r="I10" s="45"/>
    </row>
    <row r="11" spans="1:11" s="15" customFormat="1" ht="15.75" customHeight="1" x14ac:dyDescent="0.2">
      <c r="A11" s="14" t="s">
        <v>10</v>
      </c>
      <c r="B11" s="45"/>
      <c r="C11" s="45">
        <v>305.641795006</v>
      </c>
      <c r="D11" s="45"/>
      <c r="E11" s="45"/>
      <c r="F11" s="45"/>
      <c r="G11" s="45"/>
      <c r="H11" s="45">
        <v>227.83427800000001</v>
      </c>
      <c r="I11" s="45">
        <v>186.97250836363636</v>
      </c>
    </row>
    <row r="12" spans="1:11" s="15" customFormat="1" ht="15.75" customHeight="1" x14ac:dyDescent="0.2">
      <c r="A12" s="14" t="s">
        <v>158</v>
      </c>
      <c r="B12" s="45"/>
      <c r="C12" s="45">
        <v>442.85687897800005</v>
      </c>
      <c r="D12" s="45"/>
      <c r="E12" s="45"/>
      <c r="F12" s="45"/>
      <c r="G12" s="45"/>
      <c r="H12" s="45"/>
      <c r="I12" s="45">
        <v>6335.4056141999999</v>
      </c>
    </row>
    <row r="13" spans="1:11" s="15" customFormat="1" ht="15.75" customHeight="1" x14ac:dyDescent="0.2">
      <c r="A13" s="14" t="s">
        <v>171</v>
      </c>
      <c r="B13" s="45"/>
      <c r="C13" s="45">
        <v>4865.5243477189997</v>
      </c>
      <c r="D13" s="45"/>
      <c r="E13" s="45"/>
      <c r="F13" s="45"/>
      <c r="G13" s="45"/>
      <c r="H13" s="45"/>
      <c r="I13" s="45"/>
    </row>
    <row r="14" spans="1:11" ht="15.75" customHeight="1" x14ac:dyDescent="0.2">
      <c r="A14" s="14" t="s">
        <v>159</v>
      </c>
      <c r="B14" s="45"/>
      <c r="C14" s="45">
        <v>162.87136451373198</v>
      </c>
      <c r="D14" s="45"/>
      <c r="E14" s="45"/>
      <c r="F14" s="45"/>
      <c r="G14" s="45"/>
      <c r="H14" s="45"/>
      <c r="I14" s="45"/>
    </row>
    <row r="15" spans="1:11" ht="15.75" customHeight="1" x14ac:dyDescent="0.2">
      <c r="A15" s="47" t="s">
        <v>4</v>
      </c>
      <c r="B15" s="197"/>
      <c r="C15" s="197">
        <v>8262.0518634538894</v>
      </c>
      <c r="D15" s="197"/>
      <c r="E15" s="197"/>
      <c r="F15" s="197">
        <v>1215.9885088003675</v>
      </c>
      <c r="G15" s="197"/>
      <c r="H15" s="197">
        <v>5464.214511000001</v>
      </c>
      <c r="I15" s="197">
        <v>6985.0078935636366</v>
      </c>
    </row>
    <row r="16" spans="1:11" x14ac:dyDescent="0.2">
      <c r="A16" s="15"/>
      <c r="B16" s="22"/>
      <c r="C16" s="22"/>
      <c r="D16" s="22"/>
      <c r="E16" s="22"/>
      <c r="F16" s="22"/>
      <c r="G16" s="22"/>
      <c r="H16" s="22"/>
      <c r="I16" s="40"/>
    </row>
    <row r="17" spans="1:9" x14ac:dyDescent="0.2">
      <c r="A17" s="15"/>
      <c r="B17" s="22"/>
      <c r="C17" s="22"/>
      <c r="D17" s="22"/>
      <c r="E17" s="22"/>
      <c r="F17" s="22"/>
      <c r="G17" s="22"/>
      <c r="H17" s="22"/>
      <c r="I17" s="40"/>
    </row>
  </sheetData>
  <customSheetViews>
    <customSheetView guid="{E15FBE34-FE0E-4FB3-BF77-D720D4424F83}" showGridLines="0">
      <selection activeCell="O35" sqref="O35"/>
      <pageMargins left="0.7" right="0.7" top="0.75" bottom="0.75" header="0.3" footer="0.3"/>
    </customSheetView>
    <customSheetView guid="{B3B79DE6-B790-447F-9BF8-243B216057B6}" showGridLines="0">
      <selection activeCell="M11" sqref="M11"/>
      <pageMargins left="0.7" right="0.7" top="0.75" bottom="0.75" header="0.3" footer="0.3"/>
    </customSheetView>
    <customSheetView guid="{0886076D-53EA-4907-B727-AEB3E85E12E6}" showGridLines="0">
      <selection activeCell="O35" sqref="O35"/>
      <pageMargins left="0.7" right="0.7" top="0.75" bottom="0.75" header="0.3" footer="0.3"/>
    </customSheetView>
  </customSheetViews>
  <mergeCells count="6">
    <mergeCell ref="B5:C5"/>
    <mergeCell ref="E5:F5"/>
    <mergeCell ref="H4:I4"/>
    <mergeCell ref="B4:F4"/>
    <mergeCell ref="H5:H6"/>
    <mergeCell ref="I5:I6"/>
  </mergeCells>
  <hyperlinks>
    <hyperlink ref="K4" location="Index!A1" display="Inde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B45E6"/>
  </sheetPr>
  <dimension ref="A1:F30"/>
  <sheetViews>
    <sheetView showGridLines="0" workbookViewId="0">
      <selection activeCell="B27" sqref="B27"/>
    </sheetView>
  </sheetViews>
  <sheetFormatPr defaultColWidth="9.140625" defaultRowHeight="15" x14ac:dyDescent="0.25"/>
  <cols>
    <col min="1" max="1" width="12" style="77" customWidth="1"/>
    <col min="2" max="2" width="72.85546875" style="2" customWidth="1"/>
    <col min="3" max="3" width="40.28515625" style="56" customWidth="1"/>
    <col min="4" max="16384" width="9.140625" style="2"/>
  </cols>
  <sheetData>
    <row r="1" spans="1:6" ht="15.75" customHeight="1" x14ac:dyDescent="0.25">
      <c r="A1" s="232" t="s">
        <v>372</v>
      </c>
      <c r="B1" s="232"/>
    </row>
    <row r="2" spans="1:6" ht="15.75" thickBot="1" x14ac:dyDescent="0.3">
      <c r="A2" s="233"/>
      <c r="B2" s="233"/>
    </row>
    <row r="3" spans="1:6" ht="11.25" customHeight="1" thickTop="1" x14ac:dyDescent="0.25">
      <c r="A3" s="75"/>
      <c r="B3" s="3"/>
    </row>
    <row r="4" spans="1:6" s="8" customFormat="1" ht="15.75" customHeight="1" thickBot="1" x14ac:dyDescent="0.3">
      <c r="A4" s="86" t="s">
        <v>359</v>
      </c>
      <c r="B4" s="86"/>
      <c r="C4" s="57"/>
      <c r="D4" s="7"/>
      <c r="E4" s="7"/>
      <c r="F4" s="7"/>
    </row>
    <row r="5" spans="1:6" s="11" customFormat="1" ht="15.75" customHeight="1" x14ac:dyDescent="0.25">
      <c r="A5" s="76" t="s">
        <v>242</v>
      </c>
      <c r="B5" s="12" t="s">
        <v>364</v>
      </c>
      <c r="C5" s="60"/>
      <c r="D5" s="9"/>
      <c r="E5" s="9"/>
      <c r="F5" s="9"/>
    </row>
    <row r="6" spans="1:6" s="11" customFormat="1" ht="15.75" customHeight="1" x14ac:dyDescent="0.25">
      <c r="A6" s="76" t="s">
        <v>286</v>
      </c>
      <c r="B6" s="13" t="s">
        <v>285</v>
      </c>
      <c r="C6" s="60"/>
      <c r="D6" s="9"/>
      <c r="E6" s="9"/>
      <c r="F6" s="9"/>
    </row>
    <row r="7" spans="1:6" s="11" customFormat="1" ht="9.75" customHeight="1" x14ac:dyDescent="0.25">
      <c r="A7" s="77"/>
      <c r="B7" s="13"/>
      <c r="C7" s="61"/>
      <c r="D7" s="9"/>
      <c r="E7" s="9"/>
      <c r="F7" s="9"/>
    </row>
    <row r="8" spans="1:6" s="8" customFormat="1" ht="15.75" customHeight="1" thickBot="1" x14ac:dyDescent="0.3">
      <c r="A8" s="86" t="s">
        <v>360</v>
      </c>
      <c r="B8" s="86"/>
      <c r="C8" s="62"/>
      <c r="D8" s="7"/>
      <c r="E8" s="7"/>
      <c r="F8" s="7"/>
    </row>
    <row r="9" spans="1:6" s="11" customFormat="1" ht="15.75" customHeight="1" x14ac:dyDescent="0.25">
      <c r="A9" s="78" t="s">
        <v>256</v>
      </c>
      <c r="B9" s="10" t="s">
        <v>280</v>
      </c>
      <c r="C9" s="60"/>
      <c r="D9" s="9"/>
      <c r="E9" s="9"/>
      <c r="F9" s="9"/>
    </row>
    <row r="10" spans="1:6" s="11" customFormat="1" ht="15.75" customHeight="1" x14ac:dyDescent="0.25">
      <c r="A10" s="78" t="s">
        <v>257</v>
      </c>
      <c r="B10" s="10" t="s">
        <v>281</v>
      </c>
      <c r="C10" s="60"/>
      <c r="D10" s="9"/>
      <c r="E10" s="9"/>
      <c r="F10" s="9"/>
    </row>
    <row r="11" spans="1:6" s="11" customFormat="1" ht="15.75" customHeight="1" x14ac:dyDescent="0.25">
      <c r="A11" s="78" t="s">
        <v>258</v>
      </c>
      <c r="B11" s="10" t="s">
        <v>282</v>
      </c>
      <c r="C11" s="60"/>
      <c r="D11" s="9"/>
      <c r="E11" s="9"/>
      <c r="F11" s="9"/>
    </row>
    <row r="12" spans="1:6" s="11" customFormat="1" ht="15.75" customHeight="1" x14ac:dyDescent="0.25">
      <c r="A12" s="78" t="s">
        <v>259</v>
      </c>
      <c r="B12" s="10" t="s">
        <v>283</v>
      </c>
      <c r="C12" s="60"/>
      <c r="D12" s="9"/>
      <c r="E12" s="9"/>
      <c r="F12" s="9"/>
    </row>
    <row r="13" spans="1:6" s="11" customFormat="1" ht="15.75" customHeight="1" x14ac:dyDescent="0.25">
      <c r="A13" s="78" t="s">
        <v>260</v>
      </c>
      <c r="B13" s="10" t="s">
        <v>284</v>
      </c>
      <c r="C13" s="60"/>
      <c r="D13" s="9"/>
      <c r="E13" s="9"/>
      <c r="F13" s="9"/>
    </row>
    <row r="14" spans="1:6" s="11" customFormat="1" ht="15.75" customHeight="1" x14ac:dyDescent="0.25">
      <c r="A14" s="78" t="s">
        <v>275</v>
      </c>
      <c r="B14" s="10" t="s">
        <v>276</v>
      </c>
      <c r="C14" s="60"/>
      <c r="D14" s="9"/>
      <c r="E14" s="9"/>
      <c r="F14" s="9"/>
    </row>
    <row r="15" spans="1:6" s="11" customFormat="1" ht="15.75" customHeight="1" x14ac:dyDescent="0.25">
      <c r="A15" s="78" t="s">
        <v>279</v>
      </c>
      <c r="B15" s="103" t="s">
        <v>278</v>
      </c>
      <c r="C15" s="60"/>
      <c r="D15" s="9"/>
      <c r="E15" s="9"/>
      <c r="F15" s="9"/>
    </row>
    <row r="16" spans="1:6" s="11" customFormat="1" ht="15.75" customHeight="1" x14ac:dyDescent="0.25">
      <c r="A16" s="78" t="s">
        <v>274</v>
      </c>
      <c r="B16" s="10" t="s">
        <v>277</v>
      </c>
      <c r="C16" s="60"/>
      <c r="D16" s="9"/>
      <c r="E16" s="9"/>
      <c r="F16" s="9"/>
    </row>
    <row r="17" spans="1:6" s="11" customFormat="1" ht="15.75" customHeight="1" x14ac:dyDescent="0.25">
      <c r="A17" s="78" t="s">
        <v>243</v>
      </c>
      <c r="B17" s="59" t="s">
        <v>248</v>
      </c>
      <c r="C17" s="60"/>
      <c r="D17" s="9"/>
      <c r="E17" s="9"/>
      <c r="F17" s="9"/>
    </row>
    <row r="18" spans="1:6" s="11" customFormat="1" ht="15.75" customHeight="1" x14ac:dyDescent="0.25">
      <c r="A18" s="78" t="s">
        <v>244</v>
      </c>
      <c r="B18" s="10" t="s">
        <v>249</v>
      </c>
      <c r="C18" s="60"/>
      <c r="D18" s="9"/>
      <c r="E18" s="9"/>
      <c r="F18" s="9"/>
    </row>
    <row r="19" spans="1:6" s="11" customFormat="1" ht="15.75" customHeight="1" x14ac:dyDescent="0.25">
      <c r="A19" s="78" t="s">
        <v>245</v>
      </c>
      <c r="B19" s="10" t="s">
        <v>250</v>
      </c>
      <c r="C19" s="60"/>
      <c r="D19" s="12"/>
    </row>
    <row r="20" spans="1:6" s="11" customFormat="1" ht="15.75" customHeight="1" x14ac:dyDescent="0.25">
      <c r="A20" s="78" t="s">
        <v>247</v>
      </c>
      <c r="B20" s="10" t="s">
        <v>252</v>
      </c>
      <c r="C20" s="60"/>
      <c r="D20" s="12"/>
    </row>
    <row r="21" spans="1:6" s="11" customFormat="1" ht="15.75" customHeight="1" x14ac:dyDescent="0.25">
      <c r="A21" s="78" t="s">
        <v>246</v>
      </c>
      <c r="B21" s="10" t="s">
        <v>251</v>
      </c>
      <c r="C21" s="60"/>
      <c r="D21" s="12"/>
    </row>
    <row r="22" spans="1:6" s="11" customFormat="1" ht="15.75" customHeight="1" x14ac:dyDescent="0.25">
      <c r="A22" s="78" t="s">
        <v>253</v>
      </c>
      <c r="B22" s="10" t="s">
        <v>363</v>
      </c>
      <c r="C22" s="60"/>
      <c r="D22" s="12"/>
    </row>
    <row r="23" spans="1:6" s="11" customFormat="1" ht="15.75" customHeight="1" x14ac:dyDescent="0.25">
      <c r="A23" s="78" t="s">
        <v>254</v>
      </c>
      <c r="B23" s="10" t="s">
        <v>362</v>
      </c>
      <c r="C23" s="60"/>
    </row>
    <row r="24" spans="1:6" s="11" customFormat="1" ht="9.75" customHeight="1" x14ac:dyDescent="0.25">
      <c r="A24" s="79"/>
      <c r="B24" s="13"/>
      <c r="C24" s="61"/>
      <c r="D24" s="9"/>
      <c r="E24" s="9"/>
      <c r="F24" s="9"/>
    </row>
    <row r="25" spans="1:6" s="8" customFormat="1" ht="15.75" customHeight="1" thickBot="1" x14ac:dyDescent="0.3">
      <c r="A25" s="86" t="s">
        <v>361</v>
      </c>
      <c r="B25" s="86"/>
      <c r="C25" s="62"/>
      <c r="D25" s="7"/>
      <c r="E25" s="7"/>
      <c r="F25" s="7"/>
    </row>
    <row r="26" spans="1:6" s="11" customFormat="1" ht="15.75" customHeight="1" x14ac:dyDescent="0.25">
      <c r="A26" s="78" t="s">
        <v>311</v>
      </c>
      <c r="B26" s="13" t="s">
        <v>255</v>
      </c>
      <c r="C26" s="15"/>
    </row>
    <row r="27" spans="1:6" s="11" customFormat="1" ht="9" customHeight="1" thickBot="1" x14ac:dyDescent="0.3">
      <c r="A27" s="88"/>
      <c r="B27" s="87"/>
      <c r="C27" s="58"/>
    </row>
    <row r="28" spans="1:6" x14ac:dyDescent="0.25">
      <c r="A28" s="102"/>
      <c r="B28" s="1"/>
    </row>
    <row r="29" spans="1:6" x14ac:dyDescent="0.25">
      <c r="A29" s="102"/>
      <c r="B29" s="1"/>
    </row>
    <row r="30" spans="1:6" x14ac:dyDescent="0.25">
      <c r="B30" s="1"/>
    </row>
  </sheetData>
  <customSheetViews>
    <customSheetView guid="{E15FBE34-FE0E-4FB3-BF77-D720D4424F83}" showGridLines="0">
      <selection activeCell="C9" sqref="C9"/>
      <pageMargins left="0.7" right="0.7" top="0.75" bottom="0.75" header="0.3" footer="0.3"/>
    </customSheetView>
    <customSheetView guid="{B3B79DE6-B790-447F-9BF8-243B216057B6}" showGridLines="0">
      <selection activeCell="C9" sqref="C9"/>
      <pageMargins left="0.7" right="0.7" top="0.75" bottom="0.75" header="0.3" footer="0.3"/>
    </customSheetView>
    <customSheetView guid="{0886076D-53EA-4907-B727-AEB3E85E12E6}" showGridLines="0">
      <selection activeCell="D4" sqref="D4"/>
      <pageMargins left="0.7" right="0.7" top="0.75" bottom="0.75" header="0.3" footer="0.3"/>
    </customSheetView>
  </customSheetViews>
  <mergeCells count="1">
    <mergeCell ref="A1:B2"/>
  </mergeCells>
  <hyperlinks>
    <hyperlink ref="A5" location="'EU OV1'!A1" display="EU OV1"/>
    <hyperlink ref="A17" location="'EU CR4'!A1" display="EU CR4"/>
    <hyperlink ref="A18" location="'EU CR5'!A1" display="EUCR5"/>
    <hyperlink ref="A6" location="OFD!A1" display="OFD"/>
    <hyperlink ref="A19" location="'EU CCR1'!A1" display="EU CCR1"/>
    <hyperlink ref="A21" location="'EU CCR3'!A1" display="EU CCR3"/>
    <hyperlink ref="A20" location="'EU CCR2'!A1" display="EU CCR2"/>
    <hyperlink ref="A22" location="'EU CCR5-A'!A1" display="EU CCR5-A"/>
    <hyperlink ref="A23" location="'EU CCR5-B'!A1" display="EU CCR5-B"/>
    <hyperlink ref="A10" location="'EU CR1-B'!A1" display="EU CR1-B"/>
    <hyperlink ref="A11" location="'EU CR1-C'!A1" display="EU CR1-C"/>
    <hyperlink ref="A12" location="'EU CR1-D'!A1" display="EU CR1-D"/>
    <hyperlink ref="A13" location="'EU CR1-E'!A1" display="EU CR1-E"/>
    <hyperlink ref="A14" location="'EU CR2-A'!A1" display="EU CR2-A"/>
    <hyperlink ref="A15" location="'EU CR2-B'!A1" display="EU CR2-B"/>
    <hyperlink ref="A16" location="'EU CR3'!A1" display="EU CR3"/>
    <hyperlink ref="A9" location="'EU CR1-A'!A1" display="EU CR1-A"/>
    <hyperlink ref="A26" location="'EU MR1'!A1" display="EU MR-1"/>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E5B88"/>
  </sheetPr>
  <dimension ref="A1:H71"/>
  <sheetViews>
    <sheetView showGridLines="0" workbookViewId="0">
      <selection activeCell="D15" sqref="D15"/>
    </sheetView>
  </sheetViews>
  <sheetFormatPr defaultColWidth="9.140625" defaultRowHeight="15" x14ac:dyDescent="0.25"/>
  <cols>
    <col min="1" max="1" width="5" style="2" customWidth="1"/>
    <col min="2" max="2" width="1.85546875" style="2" customWidth="1"/>
    <col min="3" max="3" width="40.28515625" style="2" customWidth="1"/>
    <col min="4" max="4" width="16.5703125" style="2" customWidth="1"/>
    <col min="5" max="5" width="15.42578125" style="2" customWidth="1"/>
    <col min="6" max="7" width="8.5703125" style="2" customWidth="1"/>
    <col min="8" max="16384" width="9.140625" style="2"/>
  </cols>
  <sheetData>
    <row r="1" spans="1:8" s="14" customFormat="1" x14ac:dyDescent="0.25">
      <c r="A1" s="16" t="s">
        <v>287</v>
      </c>
      <c r="C1" s="16"/>
      <c r="D1" s="16"/>
      <c r="E1"/>
    </row>
    <row r="2" spans="1:8" s="14" customFormat="1" x14ac:dyDescent="0.25">
      <c r="B2" s="16"/>
      <c r="C2" s="16"/>
      <c r="D2" s="16"/>
      <c r="E2" s="167"/>
    </row>
    <row r="3" spans="1:8" s="14" customFormat="1" ht="15" customHeight="1" x14ac:dyDescent="0.25">
      <c r="B3"/>
      <c r="C3"/>
      <c r="D3" s="26" t="s">
        <v>312</v>
      </c>
      <c r="E3" s="26" t="s">
        <v>313</v>
      </c>
    </row>
    <row r="4" spans="1:8" s="14" customFormat="1" ht="15.75" customHeight="1" x14ac:dyDescent="0.25">
      <c r="A4" s="94"/>
      <c r="B4" s="94"/>
      <c r="C4" s="94"/>
      <c r="D4" s="219"/>
      <c r="E4" s="298" t="s">
        <v>27</v>
      </c>
      <c r="G4" s="89" t="s">
        <v>192</v>
      </c>
    </row>
    <row r="5" spans="1:8" ht="17.25" customHeight="1" thickBot="1" x14ac:dyDescent="0.3">
      <c r="A5" s="300" t="s">
        <v>369</v>
      </c>
      <c r="B5" s="301"/>
      <c r="C5" s="301"/>
      <c r="D5" s="220" t="s">
        <v>365</v>
      </c>
      <c r="E5" s="299"/>
    </row>
    <row r="6" spans="1:8" s="14" customFormat="1" ht="15.75" customHeight="1" thickTop="1" x14ac:dyDescent="0.2">
      <c r="A6" s="168"/>
      <c r="B6" s="180" t="s">
        <v>28</v>
      </c>
      <c r="C6" s="180"/>
    </row>
    <row r="7" spans="1:8" customFormat="1" ht="15.75" customHeight="1" x14ac:dyDescent="0.25">
      <c r="A7" s="140">
        <v>1</v>
      </c>
      <c r="B7" s="181"/>
      <c r="C7" s="182" t="s">
        <v>29</v>
      </c>
      <c r="D7" s="53">
        <v>7045</v>
      </c>
      <c r="E7" s="215">
        <v>563.6</v>
      </c>
      <c r="F7" s="2"/>
      <c r="G7" s="2"/>
      <c r="H7" s="46"/>
    </row>
    <row r="8" spans="1:8" customFormat="1" ht="15.75" customHeight="1" x14ac:dyDescent="0.25">
      <c r="A8" s="140">
        <v>2</v>
      </c>
      <c r="B8" s="181"/>
      <c r="C8" s="182" t="s">
        <v>30</v>
      </c>
      <c r="D8" s="53">
        <v>7215</v>
      </c>
      <c r="E8" s="215">
        <v>577.20000000000005</v>
      </c>
      <c r="F8" s="2"/>
      <c r="G8" s="2"/>
      <c r="H8" s="46"/>
    </row>
    <row r="9" spans="1:8" customFormat="1" ht="15.75" customHeight="1" x14ac:dyDescent="0.25">
      <c r="A9" s="140">
        <v>3</v>
      </c>
      <c r="B9" s="181"/>
      <c r="C9" s="182" t="s">
        <v>31</v>
      </c>
      <c r="D9" s="53">
        <v>6125</v>
      </c>
      <c r="E9" s="215">
        <v>490</v>
      </c>
      <c r="F9" s="2"/>
      <c r="G9" s="2"/>
      <c r="H9" s="46"/>
    </row>
    <row r="10" spans="1:8" customFormat="1" ht="15.75" customHeight="1" x14ac:dyDescent="0.25">
      <c r="A10" s="140">
        <v>4</v>
      </c>
      <c r="B10" s="181"/>
      <c r="C10" s="182" t="s">
        <v>176</v>
      </c>
      <c r="D10" s="53"/>
      <c r="E10" s="215"/>
      <c r="F10" s="2"/>
      <c r="G10" s="2"/>
      <c r="H10" s="46"/>
    </row>
    <row r="11" spans="1:8" customFormat="1" ht="15.75" customHeight="1" x14ac:dyDescent="0.25">
      <c r="A11" s="140"/>
      <c r="B11" s="182" t="s">
        <v>177</v>
      </c>
      <c r="C11" s="182"/>
      <c r="D11" s="53"/>
      <c r="E11" s="215"/>
      <c r="F11" s="2"/>
      <c r="G11" s="2"/>
      <c r="H11" s="46"/>
    </row>
    <row r="12" spans="1:8" customFormat="1" ht="15.75" customHeight="1" x14ac:dyDescent="0.25">
      <c r="A12" s="140">
        <v>8</v>
      </c>
      <c r="B12" s="183" t="s">
        <v>32</v>
      </c>
      <c r="C12" s="183"/>
      <c r="D12" s="216"/>
      <c r="E12" s="215"/>
      <c r="F12" s="2"/>
      <c r="G12" s="2"/>
      <c r="H12" s="46"/>
    </row>
    <row r="13" spans="1:8" x14ac:dyDescent="0.25">
      <c r="A13" s="169">
        <v>9</v>
      </c>
      <c r="B13" s="171" t="s">
        <v>4</v>
      </c>
      <c r="C13" s="171"/>
      <c r="D13" s="197">
        <f>SUM(D6:D12)</f>
        <v>20385</v>
      </c>
      <c r="E13" s="197">
        <f>SUM(E6:E12)</f>
        <v>1630.8000000000002</v>
      </c>
    </row>
    <row r="14" spans="1:8" x14ac:dyDescent="0.25">
      <c r="B14" s="6"/>
      <c r="C14" s="6"/>
      <c r="D14" s="6"/>
      <c r="E14" s="42"/>
    </row>
    <row r="15" spans="1:8" x14ac:dyDescent="0.25">
      <c r="B15" s="43"/>
      <c r="C15" s="43"/>
      <c r="D15"/>
      <c r="E15" s="42"/>
    </row>
    <row r="16" spans="1:8" x14ac:dyDescent="0.25">
      <c r="B16" s="52"/>
      <c r="C16" s="52"/>
      <c r="D16" s="52"/>
      <c r="E16" s="42"/>
    </row>
    <row r="17" spans="2:5" x14ac:dyDescent="0.25">
      <c r="B17" s="52"/>
      <c r="C17" s="52"/>
      <c r="D17" s="52"/>
      <c r="E17" s="42"/>
    </row>
    <row r="18" spans="2:5" x14ac:dyDescent="0.25">
      <c r="B18" s="52"/>
      <c r="C18" s="52"/>
      <c r="D18" s="52"/>
      <c r="E18" s="42"/>
    </row>
    <row r="19" spans="2:5" x14ac:dyDescent="0.25">
      <c r="B19" s="52"/>
      <c r="C19" s="52"/>
      <c r="D19" s="52"/>
      <c r="E19" s="42"/>
    </row>
    <row r="20" spans="2:5" x14ac:dyDescent="0.25">
      <c r="B20" s="52"/>
      <c r="C20" s="52"/>
      <c r="D20" s="52"/>
      <c r="E20" s="42"/>
    </row>
    <row r="21" spans="2:5" x14ac:dyDescent="0.25">
      <c r="B21" s="52"/>
      <c r="C21" s="52"/>
      <c r="D21" s="52"/>
      <c r="E21" s="42"/>
    </row>
    <row r="22" spans="2:5" x14ac:dyDescent="0.25">
      <c r="B22" s="6"/>
      <c r="C22" s="6"/>
      <c r="D22" s="6"/>
      <c r="E22" s="42"/>
    </row>
    <row r="23" spans="2:5" x14ac:dyDescent="0.25">
      <c r="B23" s="43"/>
      <c r="C23" s="43"/>
      <c r="D23" s="43"/>
      <c r="E23" s="44"/>
    </row>
    <row r="24" spans="2:5" x14ac:dyDescent="0.25">
      <c r="B24" s="52"/>
      <c r="C24" s="52"/>
      <c r="D24" s="52"/>
      <c r="E24" s="42"/>
    </row>
    <row r="25" spans="2:5" x14ac:dyDescent="0.25">
      <c r="B25" s="53"/>
      <c r="C25" s="53"/>
      <c r="D25" s="53"/>
      <c r="E25" s="44"/>
    </row>
    <row r="26" spans="2:5" x14ac:dyDescent="0.25">
      <c r="B26" s="43"/>
      <c r="C26" s="43"/>
      <c r="D26" s="43"/>
      <c r="E26" s="44"/>
    </row>
    <row r="27" spans="2:5" x14ac:dyDescent="0.25">
      <c r="B27" s="52"/>
      <c r="C27" s="52"/>
      <c r="D27" s="52"/>
      <c r="E27" s="42"/>
    </row>
    <row r="28" spans="2:5" x14ac:dyDescent="0.25">
      <c r="B28" s="52"/>
      <c r="C28" s="52"/>
      <c r="D28" s="52"/>
      <c r="E28" s="42"/>
    </row>
    <row r="29" spans="2:5" x14ac:dyDescent="0.25">
      <c r="B29" s="52"/>
      <c r="C29" s="52"/>
      <c r="D29" s="52"/>
      <c r="E29" s="42"/>
    </row>
    <row r="30" spans="2:5" x14ac:dyDescent="0.25">
      <c r="B30" s="52"/>
      <c r="C30" s="52"/>
      <c r="D30" s="52"/>
      <c r="E30" s="42"/>
    </row>
    <row r="31" spans="2:5" x14ac:dyDescent="0.25">
      <c r="B31" s="52"/>
      <c r="C31" s="52"/>
      <c r="D31" s="52"/>
      <c r="E31" s="42"/>
    </row>
    <row r="32" spans="2:5" x14ac:dyDescent="0.25">
      <c r="B32" s="1"/>
      <c r="C32" s="1"/>
      <c r="D32" s="1"/>
      <c r="E32" s="44"/>
    </row>
    <row r="33" spans="2:5" x14ac:dyDescent="0.25">
      <c r="B33" s="43"/>
      <c r="C33" s="43"/>
      <c r="D33" s="43"/>
      <c r="E33" s="54"/>
    </row>
    <row r="34" spans="2:5" x14ac:dyDescent="0.25">
      <c r="B34" s="52"/>
      <c r="C34" s="52"/>
      <c r="D34" s="52"/>
      <c r="E34" s="42"/>
    </row>
    <row r="35" spans="2:5" x14ac:dyDescent="0.25">
      <c r="B35" s="52"/>
      <c r="C35" s="52"/>
      <c r="D35" s="52"/>
      <c r="E35" s="42"/>
    </row>
    <row r="36" spans="2:5" x14ac:dyDescent="0.25">
      <c r="B36" s="52"/>
      <c r="C36" s="52"/>
      <c r="D36" s="52"/>
      <c r="E36" s="42"/>
    </row>
    <row r="37" spans="2:5" x14ac:dyDescent="0.25">
      <c r="B37" s="52"/>
      <c r="C37" s="52"/>
      <c r="D37" s="52"/>
      <c r="E37" s="42"/>
    </row>
    <row r="38" spans="2:5" x14ac:dyDescent="0.25">
      <c r="B38" s="1"/>
      <c r="C38" s="1"/>
      <c r="D38" s="1"/>
      <c r="E38" s="1"/>
    </row>
    <row r="39" spans="2:5" x14ac:dyDescent="0.25">
      <c r="B39" s="55"/>
      <c r="C39" s="55"/>
      <c r="D39" s="55"/>
      <c r="E39" s="1"/>
    </row>
    <row r="40" spans="2:5" x14ac:dyDescent="0.25">
      <c r="B40" s="1"/>
      <c r="C40" s="1"/>
      <c r="D40" s="1"/>
      <c r="E40" s="1"/>
    </row>
    <row r="41" spans="2:5" x14ac:dyDescent="0.25">
      <c r="B41" s="1"/>
      <c r="C41" s="1"/>
      <c r="D41" s="1"/>
      <c r="E41" s="1"/>
    </row>
    <row r="42" spans="2:5" x14ac:dyDescent="0.25">
      <c r="B42" s="1"/>
      <c r="C42" s="1"/>
      <c r="D42" s="1"/>
      <c r="E42" s="1"/>
    </row>
    <row r="43" spans="2:5" x14ac:dyDescent="0.25">
      <c r="B43" s="1"/>
      <c r="C43" s="1"/>
      <c r="D43" s="1"/>
      <c r="E43" s="1"/>
    </row>
    <row r="44" spans="2:5" x14ac:dyDescent="0.25">
      <c r="B44" s="1"/>
      <c r="C44" s="1"/>
      <c r="D44" s="1"/>
      <c r="E44" s="1"/>
    </row>
    <row r="45" spans="2:5" x14ac:dyDescent="0.25">
      <c r="B45" s="1"/>
      <c r="C45" s="1"/>
      <c r="D45" s="1"/>
      <c r="E45" s="1"/>
    </row>
    <row r="46" spans="2:5" x14ac:dyDescent="0.25">
      <c r="B46" s="1"/>
      <c r="C46" s="1"/>
      <c r="D46" s="1"/>
      <c r="E46" s="1"/>
    </row>
    <row r="47" spans="2:5" x14ac:dyDescent="0.25">
      <c r="B47" s="1"/>
      <c r="C47" s="1"/>
      <c r="D47" s="1"/>
      <c r="E47" s="1"/>
    </row>
    <row r="48" spans="2:5" x14ac:dyDescent="0.25">
      <c r="B48" s="1"/>
      <c r="C48" s="1"/>
      <c r="D48" s="1"/>
      <c r="E48" s="1"/>
    </row>
    <row r="49" spans="2:5" x14ac:dyDescent="0.25">
      <c r="B49" s="1"/>
      <c r="C49" s="1"/>
      <c r="D49" s="1"/>
      <c r="E49" s="1"/>
    </row>
    <row r="50" spans="2:5" x14ac:dyDescent="0.25">
      <c r="B50" s="1"/>
      <c r="C50" s="1"/>
      <c r="D50" s="1"/>
      <c r="E50" s="1"/>
    </row>
    <row r="51" spans="2:5" x14ac:dyDescent="0.25">
      <c r="B51" s="1"/>
      <c r="C51" s="1"/>
      <c r="D51" s="1"/>
      <c r="E51" s="1"/>
    </row>
    <row r="52" spans="2:5" x14ac:dyDescent="0.25">
      <c r="B52" s="1"/>
      <c r="C52" s="1"/>
      <c r="D52" s="1"/>
      <c r="E52" s="1"/>
    </row>
    <row r="53" spans="2:5" x14ac:dyDescent="0.25">
      <c r="B53" s="1"/>
      <c r="C53" s="1"/>
      <c r="D53" s="1"/>
      <c r="E53" s="1"/>
    </row>
    <row r="54" spans="2:5" x14ac:dyDescent="0.25">
      <c r="B54" s="1"/>
      <c r="C54" s="1"/>
      <c r="D54" s="1"/>
      <c r="E54" s="1"/>
    </row>
    <row r="55" spans="2:5" x14ac:dyDescent="0.25">
      <c r="B55" s="1"/>
      <c r="C55" s="1"/>
      <c r="D55" s="1"/>
      <c r="E55" s="1"/>
    </row>
    <row r="56" spans="2:5" x14ac:dyDescent="0.25">
      <c r="B56" s="1"/>
      <c r="C56" s="1"/>
      <c r="D56" s="1"/>
      <c r="E56" s="1"/>
    </row>
    <row r="57" spans="2:5" x14ac:dyDescent="0.25">
      <c r="B57" s="1"/>
      <c r="C57" s="1"/>
      <c r="D57" s="1"/>
      <c r="E57" s="1"/>
    </row>
    <row r="58" spans="2:5" x14ac:dyDescent="0.25">
      <c r="B58" s="1"/>
      <c r="C58" s="1"/>
      <c r="D58" s="1"/>
      <c r="E58" s="1"/>
    </row>
    <row r="59" spans="2:5" x14ac:dyDescent="0.25">
      <c r="B59" s="1"/>
      <c r="C59" s="1"/>
      <c r="D59" s="1"/>
      <c r="E59" s="1"/>
    </row>
    <row r="60" spans="2:5" x14ac:dyDescent="0.25">
      <c r="B60" s="1"/>
      <c r="C60" s="1"/>
      <c r="D60" s="1"/>
      <c r="E60" s="1"/>
    </row>
    <row r="61" spans="2:5" x14ac:dyDescent="0.25">
      <c r="B61" s="1"/>
      <c r="C61" s="1"/>
      <c r="D61" s="1"/>
      <c r="E61" s="1"/>
    </row>
    <row r="62" spans="2:5" x14ac:dyDescent="0.25">
      <c r="B62" s="1"/>
      <c r="C62" s="1"/>
      <c r="D62" s="1"/>
      <c r="E62" s="1"/>
    </row>
    <row r="63" spans="2:5" x14ac:dyDescent="0.25">
      <c r="B63" s="1"/>
      <c r="C63" s="1"/>
      <c r="D63" s="1"/>
      <c r="E63" s="1"/>
    </row>
    <row r="64" spans="2:5" x14ac:dyDescent="0.25">
      <c r="B64" s="1"/>
      <c r="C64" s="1"/>
      <c r="D64" s="1"/>
      <c r="E64" s="1"/>
    </row>
    <row r="65" spans="2:5" x14ac:dyDescent="0.25">
      <c r="B65" s="1"/>
      <c r="C65" s="1"/>
      <c r="D65" s="1"/>
      <c r="E65" s="1"/>
    </row>
    <row r="66" spans="2:5" x14ac:dyDescent="0.25">
      <c r="B66" s="1"/>
      <c r="C66" s="1"/>
      <c r="D66" s="1"/>
      <c r="E66" s="1"/>
    </row>
    <row r="67" spans="2:5" x14ac:dyDescent="0.25">
      <c r="B67" s="1"/>
      <c r="C67" s="1"/>
      <c r="D67" s="1"/>
      <c r="E67" s="1"/>
    </row>
    <row r="68" spans="2:5" x14ac:dyDescent="0.25">
      <c r="B68" s="1"/>
      <c r="C68" s="1"/>
      <c r="D68" s="1"/>
      <c r="E68" s="1"/>
    </row>
    <row r="69" spans="2:5" x14ac:dyDescent="0.25">
      <c r="B69" s="1"/>
      <c r="C69" s="1"/>
      <c r="D69" s="1"/>
      <c r="E69" s="1"/>
    </row>
    <row r="70" spans="2:5" x14ac:dyDescent="0.25">
      <c r="B70" s="1"/>
      <c r="C70" s="1"/>
      <c r="D70" s="1"/>
      <c r="E70" s="1"/>
    </row>
    <row r="71" spans="2:5" x14ac:dyDescent="0.25">
      <c r="B71" s="1"/>
      <c r="C71" s="1"/>
      <c r="D71" s="1"/>
      <c r="E71" s="1"/>
    </row>
  </sheetData>
  <customSheetViews>
    <customSheetView guid="{E15FBE34-FE0E-4FB3-BF77-D720D4424F83}" showGridLines="0">
      <selection activeCell="K33" sqref="K33"/>
      <pageMargins left="0.7" right="0.7" top="0.75" bottom="0.75" header="0.3" footer="0.3"/>
    </customSheetView>
    <customSheetView guid="{B3B79DE6-B790-447F-9BF8-243B216057B6}" showGridLines="0">
      <selection activeCell="K33" sqref="K33"/>
      <pageMargins left="0.7" right="0.7" top="0.75" bottom="0.75" header="0.3" footer="0.3"/>
    </customSheetView>
    <customSheetView guid="{0886076D-53EA-4907-B727-AEB3E85E12E6}" showGridLines="0">
      <selection activeCell="D12" sqref="D12"/>
      <pageMargins left="0.7" right="0.7" top="0.75" bottom="0.75" header="0.3" footer="0.3"/>
    </customSheetView>
  </customSheetViews>
  <mergeCells count="2">
    <mergeCell ref="E4:E5"/>
    <mergeCell ref="A5:C5"/>
  </mergeCells>
  <hyperlinks>
    <hyperlink ref="G4" location="Index!A1" display="Index"/>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B45E6"/>
  </sheetPr>
  <dimension ref="A1:H48"/>
  <sheetViews>
    <sheetView showGridLines="0" workbookViewId="0">
      <selection activeCell="C22" sqref="C22"/>
    </sheetView>
  </sheetViews>
  <sheetFormatPr defaultColWidth="10.28515625" defaultRowHeight="12.75" x14ac:dyDescent="0.2"/>
  <cols>
    <col min="1" max="1" width="5" style="15" customWidth="1"/>
    <col min="2" max="2" width="62.85546875" style="15" customWidth="1"/>
    <col min="3" max="4" width="14.28515625" style="15" customWidth="1"/>
    <col min="5" max="5" width="1.5703125" style="15" customWidth="1"/>
    <col min="6" max="6" width="14.28515625" style="15" customWidth="1"/>
    <col min="7" max="8" width="8.5703125" style="15" customWidth="1"/>
    <col min="9" max="11" width="10.28515625" style="15"/>
    <col min="12" max="12" width="10.28515625" style="15" customWidth="1"/>
    <col min="13" max="16384" width="10.28515625" style="15"/>
  </cols>
  <sheetData>
    <row r="1" spans="1:8" ht="15" customHeight="1" x14ac:dyDescent="0.2">
      <c r="A1" s="16" t="s">
        <v>366</v>
      </c>
      <c r="B1" s="16"/>
    </row>
    <row r="2" spans="1:8" ht="15" customHeight="1" x14ac:dyDescent="0.2">
      <c r="F2" s="25"/>
    </row>
    <row r="3" spans="1:8" ht="15" customHeight="1" x14ac:dyDescent="0.2">
      <c r="A3" s="104"/>
      <c r="B3" s="104"/>
      <c r="C3" s="104"/>
      <c r="D3" s="104"/>
      <c r="E3" s="104"/>
      <c r="F3" s="235" t="s">
        <v>319</v>
      </c>
      <c r="H3" s="118" t="s">
        <v>192</v>
      </c>
    </row>
    <row r="4" spans="1:8" ht="15" customHeight="1" x14ac:dyDescent="0.2">
      <c r="A4" s="104"/>
      <c r="B4" s="104"/>
      <c r="C4" s="234" t="s">
        <v>365</v>
      </c>
      <c r="D4" s="234"/>
      <c r="E4" s="111"/>
      <c r="F4" s="236"/>
    </row>
    <row r="5" spans="1:8" ht="15" customHeight="1" thickBot="1" x14ac:dyDescent="0.25">
      <c r="A5" s="112" t="s">
        <v>321</v>
      </c>
      <c r="B5" s="112"/>
      <c r="C5" s="113" t="s">
        <v>370</v>
      </c>
      <c r="D5" s="113" t="s">
        <v>371</v>
      </c>
      <c r="E5" s="113"/>
      <c r="F5" s="113" t="s">
        <v>370</v>
      </c>
    </row>
    <row r="6" spans="1:8" s="17" customFormat="1" ht="15" customHeight="1" thickTop="1" x14ac:dyDescent="0.2">
      <c r="A6" s="110">
        <v>1</v>
      </c>
      <c r="B6" s="17" t="s">
        <v>6</v>
      </c>
      <c r="C6" s="200">
        <v>665026</v>
      </c>
      <c r="D6" s="28">
        <v>678770</v>
      </c>
      <c r="E6" s="28"/>
      <c r="F6" s="200">
        <v>53206</v>
      </c>
      <c r="G6" s="27"/>
      <c r="H6" s="64"/>
    </row>
    <row r="7" spans="1:8" s="17" customFormat="1" ht="15" customHeight="1" x14ac:dyDescent="0.2">
      <c r="A7" s="110">
        <v>2</v>
      </c>
      <c r="B7" s="17" t="s">
        <v>327</v>
      </c>
      <c r="C7" s="201">
        <v>665026</v>
      </c>
      <c r="D7" s="27">
        <v>678770</v>
      </c>
      <c r="E7" s="27"/>
      <c r="F7" s="201">
        <v>53206</v>
      </c>
      <c r="G7" s="27"/>
      <c r="H7" s="185"/>
    </row>
    <row r="8" spans="1:8" s="17" customFormat="1" ht="15" customHeight="1" x14ac:dyDescent="0.2">
      <c r="A8" s="110">
        <v>6</v>
      </c>
      <c r="B8" s="17" t="s">
        <v>52</v>
      </c>
      <c r="C8" s="200">
        <v>5809</v>
      </c>
      <c r="D8" s="28">
        <v>6019</v>
      </c>
      <c r="E8" s="28"/>
      <c r="F8" s="200">
        <v>465</v>
      </c>
      <c r="G8" s="27"/>
      <c r="H8" s="185"/>
    </row>
    <row r="9" spans="1:8" s="17" customFormat="1" ht="15" customHeight="1" x14ac:dyDescent="0.2">
      <c r="A9" s="110">
        <v>7</v>
      </c>
      <c r="B9" s="17" t="s">
        <v>328</v>
      </c>
      <c r="C9" s="201">
        <v>3969</v>
      </c>
      <c r="D9" s="27">
        <v>4126</v>
      </c>
      <c r="E9" s="27"/>
      <c r="F9" s="201">
        <v>318</v>
      </c>
      <c r="G9" s="27"/>
      <c r="H9" s="185"/>
    </row>
    <row r="10" spans="1:8" s="17" customFormat="1" ht="15" customHeight="1" x14ac:dyDescent="0.2">
      <c r="A10" s="110">
        <v>12</v>
      </c>
      <c r="B10" s="17" t="s">
        <v>329</v>
      </c>
      <c r="C10" s="201">
        <v>1840</v>
      </c>
      <c r="D10" s="27">
        <v>1893</v>
      </c>
      <c r="E10" s="27"/>
      <c r="F10" s="201">
        <v>147</v>
      </c>
      <c r="G10" s="27"/>
      <c r="H10" s="185"/>
    </row>
    <row r="11" spans="1:8" s="17" customFormat="1" ht="15" customHeight="1" x14ac:dyDescent="0.2">
      <c r="A11" s="110">
        <v>13</v>
      </c>
      <c r="B11" s="17" t="s">
        <v>7</v>
      </c>
      <c r="C11" s="202"/>
      <c r="D11" s="36"/>
      <c r="E11" s="36"/>
      <c r="F11" s="203"/>
      <c r="G11" s="27"/>
      <c r="H11" s="185"/>
    </row>
    <row r="12" spans="1:8" s="17" customFormat="1" ht="15" customHeight="1" x14ac:dyDescent="0.2">
      <c r="A12" s="110">
        <v>14</v>
      </c>
      <c r="B12" s="17" t="s">
        <v>53</v>
      </c>
      <c r="C12" s="203"/>
      <c r="D12" s="30"/>
      <c r="E12" s="30"/>
      <c r="F12" s="203"/>
      <c r="G12" s="27"/>
      <c r="H12" s="185"/>
    </row>
    <row r="13" spans="1:8" s="17" customFormat="1" ht="15" customHeight="1" x14ac:dyDescent="0.2">
      <c r="A13" s="110">
        <v>19</v>
      </c>
      <c r="B13" s="17" t="s">
        <v>3</v>
      </c>
      <c r="C13" s="200">
        <v>20386</v>
      </c>
      <c r="D13" s="28">
        <v>16129</v>
      </c>
      <c r="E13" s="28"/>
      <c r="F13" s="200">
        <v>1757</v>
      </c>
      <c r="G13" s="27"/>
      <c r="H13" s="185"/>
    </row>
    <row r="14" spans="1:8" s="17" customFormat="1" ht="15" customHeight="1" x14ac:dyDescent="0.2">
      <c r="A14" s="110">
        <v>20</v>
      </c>
      <c r="B14" s="17" t="s">
        <v>327</v>
      </c>
      <c r="C14" s="201">
        <v>20386</v>
      </c>
      <c r="D14" s="27">
        <v>16129</v>
      </c>
      <c r="E14" s="27"/>
      <c r="F14" s="201">
        <v>1757</v>
      </c>
      <c r="G14" s="27"/>
      <c r="H14" s="185"/>
    </row>
    <row r="15" spans="1:8" s="17" customFormat="1" ht="15" customHeight="1" x14ac:dyDescent="0.2">
      <c r="A15" s="110">
        <v>22</v>
      </c>
      <c r="B15" s="17" t="s">
        <v>8</v>
      </c>
      <c r="C15" s="203"/>
      <c r="D15" s="30"/>
      <c r="E15" s="30"/>
      <c r="F15" s="203"/>
      <c r="G15" s="27"/>
      <c r="H15" s="185"/>
    </row>
    <row r="16" spans="1:8" s="17" customFormat="1" ht="15" customHeight="1" x14ac:dyDescent="0.2">
      <c r="A16" s="110">
        <v>23</v>
      </c>
      <c r="B16" s="17" t="s">
        <v>54</v>
      </c>
      <c r="C16" s="200">
        <v>86957</v>
      </c>
      <c r="D16" s="28">
        <v>86957</v>
      </c>
      <c r="E16" s="28"/>
      <c r="F16" s="200">
        <v>6957</v>
      </c>
      <c r="G16" s="27"/>
      <c r="H16" s="185"/>
    </row>
    <row r="17" spans="1:8" s="17" customFormat="1" ht="15" customHeight="1" x14ac:dyDescent="0.2">
      <c r="A17" s="110">
        <v>25</v>
      </c>
      <c r="B17" s="17" t="s">
        <v>330</v>
      </c>
      <c r="C17" s="201">
        <v>86957</v>
      </c>
      <c r="D17" s="27">
        <v>86957</v>
      </c>
      <c r="E17" s="27"/>
      <c r="F17" s="201">
        <v>6957</v>
      </c>
      <c r="G17" s="27"/>
      <c r="H17" s="185"/>
    </row>
    <row r="18" spans="1:8" s="17" customFormat="1" ht="15" customHeight="1" x14ac:dyDescent="0.2">
      <c r="A18" s="110">
        <v>27</v>
      </c>
      <c r="B18" s="17" t="s">
        <v>9</v>
      </c>
      <c r="C18" s="204"/>
      <c r="D18" s="31"/>
      <c r="E18" s="28"/>
      <c r="F18" s="200"/>
      <c r="G18" s="27"/>
      <c r="H18" s="185"/>
    </row>
    <row r="19" spans="1:8" s="17" customFormat="1" ht="15" customHeight="1" x14ac:dyDescent="0.2">
      <c r="A19" s="217">
        <v>29</v>
      </c>
      <c r="B19" s="21" t="s">
        <v>4</v>
      </c>
      <c r="C19" s="197">
        <f>+C6+C8+C13+C16</f>
        <v>778178</v>
      </c>
      <c r="D19" s="23">
        <v>787875</v>
      </c>
      <c r="E19" s="23"/>
      <c r="F19" s="197">
        <v>62384</v>
      </c>
      <c r="G19" s="27"/>
      <c r="H19" s="185"/>
    </row>
    <row r="20" spans="1:8" s="17" customFormat="1" ht="15.75" customHeight="1" x14ac:dyDescent="0.2">
      <c r="C20" s="30"/>
      <c r="D20" s="30"/>
      <c r="E20" s="30"/>
      <c r="F20" s="30"/>
      <c r="H20" s="83"/>
    </row>
    <row r="21" spans="1:8" s="17" customFormat="1" ht="15.75" customHeight="1" x14ac:dyDescent="0.2">
      <c r="C21" s="184"/>
      <c r="D21" s="30"/>
      <c r="E21" s="30"/>
      <c r="F21" s="30"/>
    </row>
    <row r="22" spans="1:8" s="17" customFormat="1" ht="15.75" customHeight="1" x14ac:dyDescent="0.2">
      <c r="C22" s="31"/>
      <c r="D22" s="31"/>
      <c r="E22" s="31"/>
      <c r="F22" s="34"/>
    </row>
    <row r="23" spans="1:8" s="17" customFormat="1" ht="15.75" customHeight="1" x14ac:dyDescent="0.2">
      <c r="C23" s="33"/>
      <c r="D23" s="33"/>
      <c r="E23" s="33"/>
      <c r="F23" s="31"/>
    </row>
    <row r="24" spans="1:8" s="17" customFormat="1" ht="15.75" customHeight="1" x14ac:dyDescent="0.2">
      <c r="C24" s="34"/>
      <c r="D24" s="34"/>
      <c r="E24" s="34"/>
      <c r="F24" s="32"/>
    </row>
    <row r="25" spans="1:8" s="17" customFormat="1" ht="15.75" customHeight="1" x14ac:dyDescent="0.2">
      <c r="C25" s="34"/>
      <c r="D25" s="34"/>
      <c r="E25" s="34"/>
      <c r="F25" s="32"/>
    </row>
    <row r="26" spans="1:8" s="17" customFormat="1" ht="15.75" customHeight="1" x14ac:dyDescent="0.2">
      <c r="C26" s="30"/>
      <c r="D26" s="30"/>
      <c r="E26" s="30"/>
      <c r="F26" s="30"/>
    </row>
    <row r="27" spans="1:8" s="17" customFormat="1" ht="15.75" customHeight="1" x14ac:dyDescent="0.2">
      <c r="C27" s="30"/>
      <c r="D27" s="30"/>
      <c r="E27" s="30"/>
      <c r="F27" s="30"/>
    </row>
    <row r="28" spans="1:8" ht="15.75" customHeight="1" x14ac:dyDescent="0.2">
      <c r="B28" s="17"/>
      <c r="C28" s="35"/>
      <c r="D28" s="35"/>
      <c r="E28" s="35"/>
      <c r="F28" s="35"/>
      <c r="G28" s="17"/>
      <c r="H28" s="17"/>
    </row>
    <row r="29" spans="1:8" ht="15.75" customHeight="1" x14ac:dyDescent="0.2">
      <c r="B29" s="19"/>
      <c r="C29" s="27"/>
      <c r="D29" s="27"/>
      <c r="E29" s="27"/>
      <c r="F29" s="27"/>
      <c r="G29" s="17"/>
      <c r="H29" s="17"/>
    </row>
    <row r="30" spans="1:8" ht="15.75" customHeight="1" x14ac:dyDescent="0.2">
      <c r="B30" s="17"/>
      <c r="C30" s="27"/>
      <c r="D30" s="27"/>
      <c r="E30" s="27"/>
      <c r="F30" s="27"/>
      <c r="G30" s="17"/>
      <c r="H30" s="17"/>
    </row>
    <row r="31" spans="1:8" ht="15.75" customHeight="1" x14ac:dyDescent="0.2">
      <c r="B31" s="17"/>
      <c r="C31" s="30"/>
      <c r="D31" s="30"/>
      <c r="E31" s="30"/>
      <c r="F31" s="30"/>
      <c r="G31" s="17"/>
      <c r="H31" s="17"/>
    </row>
    <row r="32" spans="1:8" x14ac:dyDescent="0.2">
      <c r="B32" s="17"/>
      <c r="C32" s="27"/>
      <c r="D32" s="27"/>
      <c r="E32" s="27"/>
      <c r="F32" s="27"/>
      <c r="G32" s="17"/>
      <c r="H32" s="17"/>
    </row>
    <row r="33" spans="2:8" x14ac:dyDescent="0.2">
      <c r="B33" s="17"/>
      <c r="C33" s="27"/>
      <c r="D33" s="27"/>
      <c r="E33" s="27"/>
      <c r="F33" s="27"/>
      <c r="G33" s="17"/>
      <c r="H33" s="17"/>
    </row>
    <row r="34" spans="2:8" x14ac:dyDescent="0.2">
      <c r="B34" s="17"/>
      <c r="C34" s="27"/>
      <c r="D34" s="27"/>
      <c r="E34" s="27"/>
      <c r="F34" s="27"/>
      <c r="G34" s="17"/>
      <c r="H34" s="17"/>
    </row>
    <row r="35" spans="2:8" x14ac:dyDescent="0.2">
      <c r="B35" s="17"/>
      <c r="C35" s="27"/>
      <c r="D35" s="27"/>
      <c r="E35" s="27"/>
      <c r="F35" s="27"/>
      <c r="G35" s="17"/>
      <c r="H35" s="17"/>
    </row>
    <row r="36" spans="2:8" x14ac:dyDescent="0.2">
      <c r="B36" s="17"/>
      <c r="C36" s="27"/>
      <c r="D36" s="27"/>
      <c r="E36" s="27"/>
      <c r="F36" s="27"/>
      <c r="G36" s="17"/>
      <c r="H36" s="17"/>
    </row>
    <row r="37" spans="2:8" x14ac:dyDescent="0.2">
      <c r="B37" s="17"/>
      <c r="C37" s="27"/>
      <c r="D37" s="27"/>
      <c r="E37" s="27"/>
      <c r="F37" s="27"/>
      <c r="G37" s="17"/>
      <c r="H37" s="17"/>
    </row>
    <row r="38" spans="2:8" x14ac:dyDescent="0.2">
      <c r="B38" s="17"/>
      <c r="C38" s="27"/>
      <c r="D38" s="27"/>
      <c r="E38" s="27"/>
      <c r="F38" s="27"/>
      <c r="G38" s="17"/>
      <c r="H38" s="17"/>
    </row>
    <row r="39" spans="2:8" x14ac:dyDescent="0.2">
      <c r="B39" s="17"/>
      <c r="C39" s="27"/>
      <c r="D39" s="27"/>
      <c r="E39" s="27"/>
      <c r="F39" s="27"/>
      <c r="G39" s="17"/>
      <c r="H39" s="17"/>
    </row>
    <row r="40" spans="2:8" x14ac:dyDescent="0.2">
      <c r="B40" s="17"/>
      <c r="C40" s="27"/>
      <c r="D40" s="27"/>
      <c r="E40" s="27"/>
      <c r="F40" s="27"/>
      <c r="G40" s="17"/>
      <c r="H40" s="17"/>
    </row>
    <row r="41" spans="2:8" x14ac:dyDescent="0.2">
      <c r="C41" s="22"/>
      <c r="D41" s="22"/>
      <c r="E41" s="22"/>
      <c r="F41" s="22"/>
    </row>
    <row r="42" spans="2:8" x14ac:dyDescent="0.2">
      <c r="C42" s="22"/>
      <c r="D42" s="22"/>
      <c r="E42" s="22"/>
      <c r="F42" s="22"/>
    </row>
    <row r="43" spans="2:8" x14ac:dyDescent="0.2">
      <c r="C43" s="22"/>
      <c r="D43" s="22"/>
      <c r="E43" s="22"/>
      <c r="F43" s="22"/>
    </row>
    <row r="44" spans="2:8" x14ac:dyDescent="0.2">
      <c r="C44" s="22"/>
      <c r="D44" s="22"/>
      <c r="E44" s="22"/>
      <c r="F44" s="22"/>
    </row>
    <row r="45" spans="2:8" x14ac:dyDescent="0.2">
      <c r="C45" s="22"/>
      <c r="D45" s="22"/>
      <c r="E45" s="22"/>
      <c r="F45" s="22"/>
    </row>
    <row r="46" spans="2:8" x14ac:dyDescent="0.2">
      <c r="C46" s="22"/>
      <c r="D46" s="22"/>
      <c r="E46" s="22"/>
      <c r="F46" s="22"/>
    </row>
    <row r="47" spans="2:8" x14ac:dyDescent="0.2">
      <c r="C47" s="22"/>
      <c r="D47" s="22"/>
      <c r="E47" s="22"/>
      <c r="F47" s="22"/>
    </row>
    <row r="48" spans="2:8" x14ac:dyDescent="0.2">
      <c r="C48" s="22"/>
      <c r="D48" s="22"/>
      <c r="E48" s="22"/>
      <c r="F48" s="22"/>
    </row>
  </sheetData>
  <customSheetViews>
    <customSheetView guid="{E15FBE34-FE0E-4FB3-BF77-D720D4424F83}" showGridLines="0">
      <selection activeCell="B26" sqref="B26:B27"/>
      <pageMargins left="0.7" right="0.7" top="0.75" bottom="0.75" header="0.3" footer="0.3"/>
      <pageSetup paperSize="9" orientation="portrait" verticalDpi="1200" r:id="rId1"/>
    </customSheetView>
    <customSheetView guid="{B3B79DE6-B790-447F-9BF8-243B216057B6}" showGridLines="0">
      <selection activeCell="F3" sqref="F3:F4"/>
      <pageMargins left="0.7" right="0.7" top="0.75" bottom="0.75" header="0.3" footer="0.3"/>
      <pageSetup paperSize="9" orientation="portrait" verticalDpi="1200" r:id="rId2"/>
    </customSheetView>
    <customSheetView guid="{0886076D-53EA-4907-B727-AEB3E85E12E6}" showGridLines="0">
      <selection activeCell="K18" sqref="K18"/>
      <pageMargins left="0.7" right="0.7" top="0.75" bottom="0.75" header="0.3" footer="0.3"/>
      <pageSetup paperSize="9" orientation="portrait" verticalDpi="1200" r:id="rId3"/>
    </customSheetView>
  </customSheetViews>
  <mergeCells count="2">
    <mergeCell ref="C4:D4"/>
    <mergeCell ref="F3:F4"/>
  </mergeCells>
  <hyperlinks>
    <hyperlink ref="H3" location="Index!A1" display="Index"/>
  </hyperlinks>
  <pageMargins left="0.7" right="0.7" top="0.75" bottom="0.75" header="0.3" footer="0.3"/>
  <pageSetup paperSize="9" orientation="portrait" verticalDpi="120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B45E6"/>
  </sheetPr>
  <dimension ref="A1:H108"/>
  <sheetViews>
    <sheetView showGridLines="0" topLeftCell="A76" workbookViewId="0">
      <selection activeCell="I96" sqref="I96"/>
    </sheetView>
  </sheetViews>
  <sheetFormatPr defaultColWidth="10.28515625" defaultRowHeight="12.75" x14ac:dyDescent="0.2"/>
  <cols>
    <col min="1" max="1" width="5" style="120" customWidth="1"/>
    <col min="2" max="2" width="109.28515625" style="15" customWidth="1"/>
    <col min="3" max="4" width="12.140625" style="15" customWidth="1"/>
    <col min="5" max="6" width="8.5703125" style="15" customWidth="1"/>
    <col min="7" max="16384" width="10.28515625" style="15"/>
  </cols>
  <sheetData>
    <row r="1" spans="1:6" x14ac:dyDescent="0.2">
      <c r="A1" s="16" t="s">
        <v>358</v>
      </c>
      <c r="C1" s="218"/>
      <c r="D1" s="60"/>
      <c r="E1" s="60"/>
    </row>
    <row r="3" spans="1:6" ht="15" customHeight="1" x14ac:dyDescent="0.2">
      <c r="A3" s="121"/>
      <c r="B3" s="115"/>
      <c r="C3" s="90"/>
      <c r="D3" s="90"/>
      <c r="F3" s="118" t="s">
        <v>192</v>
      </c>
    </row>
    <row r="4" spans="1:6" ht="15" customHeight="1" thickBot="1" x14ac:dyDescent="0.25">
      <c r="A4" s="139" t="s">
        <v>322</v>
      </c>
      <c r="B4" s="116" t="s">
        <v>320</v>
      </c>
      <c r="C4" s="117" t="s">
        <v>370</v>
      </c>
      <c r="D4" s="117" t="s">
        <v>371</v>
      </c>
    </row>
    <row r="5" spans="1:6" s="17" customFormat="1" ht="15" customHeight="1" thickTop="1" x14ac:dyDescent="0.2">
      <c r="A5" s="125" t="s">
        <v>55</v>
      </c>
      <c r="C5" s="201"/>
      <c r="D5" s="27"/>
    </row>
    <row r="6" spans="1:6" s="17" customFormat="1" ht="15" customHeight="1" x14ac:dyDescent="0.2">
      <c r="A6" s="122">
        <v>1</v>
      </c>
      <c r="B6" s="108" t="s">
        <v>56</v>
      </c>
      <c r="C6" s="201">
        <v>59007</v>
      </c>
      <c r="D6" s="27">
        <v>59008</v>
      </c>
    </row>
    <row r="7" spans="1:6" s="17" customFormat="1" ht="15" customHeight="1" x14ac:dyDescent="0.2">
      <c r="A7" s="123">
        <v>2</v>
      </c>
      <c r="B7" s="108" t="s">
        <v>57</v>
      </c>
      <c r="C7" s="201">
        <v>112602</v>
      </c>
      <c r="D7" s="27">
        <v>109731</v>
      </c>
    </row>
    <row r="8" spans="1:6" s="17" customFormat="1" ht="15" customHeight="1" x14ac:dyDescent="0.2">
      <c r="A8" s="123">
        <v>3</v>
      </c>
      <c r="B8" s="108" t="s">
        <v>58</v>
      </c>
      <c r="C8" s="201">
        <v>14098</v>
      </c>
      <c r="D8" s="27">
        <v>15439</v>
      </c>
    </row>
    <row r="9" spans="1:6" s="17" customFormat="1" ht="15" customHeight="1" x14ac:dyDescent="0.2">
      <c r="A9" s="122" t="s">
        <v>60</v>
      </c>
      <c r="B9" s="108" t="s">
        <v>59</v>
      </c>
      <c r="C9" s="201"/>
      <c r="D9" s="27"/>
    </row>
    <row r="10" spans="1:6" s="17" customFormat="1" ht="15" customHeight="1" x14ac:dyDescent="0.2">
      <c r="A10" s="122">
        <v>4</v>
      </c>
      <c r="B10" s="108" t="s">
        <v>61</v>
      </c>
      <c r="C10" s="201"/>
      <c r="D10" s="27"/>
    </row>
    <row r="11" spans="1:6" s="17" customFormat="1" ht="15" customHeight="1" x14ac:dyDescent="0.2">
      <c r="A11" s="122">
        <v>5</v>
      </c>
      <c r="B11" s="108" t="s">
        <v>62</v>
      </c>
      <c r="C11" s="201"/>
      <c r="D11" s="27"/>
    </row>
    <row r="12" spans="1:6" s="17" customFormat="1" ht="15" customHeight="1" x14ac:dyDescent="0.2">
      <c r="A12" s="122" t="s">
        <v>64</v>
      </c>
      <c r="B12" s="108" t="s">
        <v>63</v>
      </c>
      <c r="C12" s="201">
        <v>-1557</v>
      </c>
      <c r="D12" s="27">
        <v>-509</v>
      </c>
    </row>
    <row r="13" spans="1:6" s="17" customFormat="1" ht="15" customHeight="1" x14ac:dyDescent="0.2">
      <c r="A13" s="124">
        <v>6</v>
      </c>
      <c r="B13" s="109" t="s">
        <v>65</v>
      </c>
      <c r="C13" s="197">
        <v>184150</v>
      </c>
      <c r="D13" s="23">
        <v>183669</v>
      </c>
    </row>
    <row r="14" spans="1:6" s="17" customFormat="1" ht="15" customHeight="1" x14ac:dyDescent="0.2">
      <c r="A14" s="131" t="s">
        <v>66</v>
      </c>
      <c r="B14" s="108"/>
      <c r="C14" s="201"/>
      <c r="D14" s="27"/>
    </row>
    <row r="15" spans="1:6" s="17" customFormat="1" ht="15" customHeight="1" x14ac:dyDescent="0.2">
      <c r="A15" s="123">
        <v>7</v>
      </c>
      <c r="B15" s="108" t="s">
        <v>67</v>
      </c>
      <c r="C15" s="201">
        <v>-150</v>
      </c>
      <c r="D15" s="27">
        <v>-136</v>
      </c>
    </row>
    <row r="16" spans="1:6" s="17" customFormat="1" ht="15" customHeight="1" x14ac:dyDescent="0.2">
      <c r="A16" s="123">
        <v>8</v>
      </c>
      <c r="B16" s="108" t="s">
        <v>68</v>
      </c>
      <c r="C16" s="201">
        <v>-13783</v>
      </c>
      <c r="D16" s="27">
        <v>-13236</v>
      </c>
    </row>
    <row r="17" spans="1:8" s="17" customFormat="1" ht="15" customHeight="1" x14ac:dyDescent="0.2">
      <c r="A17" s="123">
        <v>9</v>
      </c>
      <c r="B17" s="108" t="s">
        <v>69</v>
      </c>
      <c r="C17" s="201"/>
      <c r="D17" s="27"/>
    </row>
    <row r="18" spans="1:8" s="17" customFormat="1" ht="26.25" customHeight="1" x14ac:dyDescent="0.2">
      <c r="A18" s="123">
        <v>10</v>
      </c>
      <c r="B18" s="107" t="s">
        <v>70</v>
      </c>
      <c r="C18" s="201">
        <v>-568</v>
      </c>
      <c r="D18" s="27">
        <v>-490</v>
      </c>
    </row>
    <row r="19" spans="1:8" s="17" customFormat="1" ht="15" customHeight="1" x14ac:dyDescent="0.2">
      <c r="A19" s="123">
        <v>11</v>
      </c>
      <c r="B19" s="108" t="s">
        <v>71</v>
      </c>
      <c r="C19" s="201">
        <v>-2925</v>
      </c>
      <c r="D19" s="27">
        <v>-1696</v>
      </c>
      <c r="H19" s="82"/>
    </row>
    <row r="20" spans="1:8" s="17" customFormat="1" ht="15" customHeight="1" x14ac:dyDescent="0.2">
      <c r="A20" s="123">
        <v>12</v>
      </c>
      <c r="B20" s="108" t="s">
        <v>72</v>
      </c>
      <c r="C20" s="201"/>
      <c r="D20" s="27"/>
    </row>
    <row r="21" spans="1:8" s="17" customFormat="1" ht="15" customHeight="1" x14ac:dyDescent="0.2">
      <c r="A21" s="123">
        <v>13</v>
      </c>
      <c r="B21" s="108" t="s">
        <v>73</v>
      </c>
      <c r="C21" s="201"/>
      <c r="D21" s="27"/>
    </row>
    <row r="22" spans="1:8" s="17" customFormat="1" ht="15" customHeight="1" x14ac:dyDescent="0.2">
      <c r="A22" s="123">
        <v>14</v>
      </c>
      <c r="B22" s="108" t="s">
        <v>74</v>
      </c>
      <c r="C22" s="41"/>
    </row>
    <row r="23" spans="1:8" ht="15" customHeight="1" x14ac:dyDescent="0.2">
      <c r="A23" s="123">
        <v>15</v>
      </c>
      <c r="B23" s="108" t="s">
        <v>75</v>
      </c>
      <c r="C23" s="41"/>
      <c r="D23" s="17"/>
      <c r="E23" s="17"/>
    </row>
    <row r="24" spans="1:8" ht="15" customHeight="1" x14ac:dyDescent="0.2">
      <c r="A24" s="122">
        <v>16</v>
      </c>
      <c r="B24" s="108" t="s">
        <v>76</v>
      </c>
      <c r="C24" s="41"/>
      <c r="D24" s="17">
        <v>-190</v>
      </c>
      <c r="E24" s="17"/>
    </row>
    <row r="25" spans="1:8" ht="28.5" customHeight="1" x14ac:dyDescent="0.2">
      <c r="A25" s="122">
        <v>17</v>
      </c>
      <c r="B25" s="107" t="s">
        <v>178</v>
      </c>
      <c r="C25" s="41"/>
      <c r="D25" s="17"/>
      <c r="E25" s="17"/>
    </row>
    <row r="26" spans="1:8" ht="27" customHeight="1" x14ac:dyDescent="0.2">
      <c r="A26" s="123">
        <v>18</v>
      </c>
      <c r="B26" s="132" t="s">
        <v>179</v>
      </c>
      <c r="C26" s="41"/>
      <c r="D26" s="17"/>
      <c r="E26" s="17"/>
    </row>
    <row r="27" spans="1:8" ht="26.25" customHeight="1" x14ac:dyDescent="0.2">
      <c r="A27" s="122">
        <v>19</v>
      </c>
      <c r="B27" s="107" t="s">
        <v>180</v>
      </c>
      <c r="C27" s="41"/>
      <c r="D27" s="17"/>
      <c r="E27" s="17"/>
    </row>
    <row r="28" spans="1:8" ht="15" customHeight="1" x14ac:dyDescent="0.2">
      <c r="A28" s="122">
        <v>20</v>
      </c>
      <c r="B28" s="108" t="s">
        <v>69</v>
      </c>
      <c r="C28" s="41"/>
      <c r="D28" s="17"/>
      <c r="E28" s="17"/>
    </row>
    <row r="29" spans="1:8" ht="15" customHeight="1" x14ac:dyDescent="0.2">
      <c r="A29" s="122" t="s">
        <v>77</v>
      </c>
      <c r="B29" s="108" t="s">
        <v>182</v>
      </c>
      <c r="C29" s="41"/>
      <c r="D29" s="17"/>
      <c r="E29" s="17"/>
    </row>
    <row r="30" spans="1:8" ht="25.5" x14ac:dyDescent="0.2">
      <c r="A30" s="122">
        <v>21</v>
      </c>
      <c r="B30" s="107" t="s">
        <v>183</v>
      </c>
      <c r="C30" s="41"/>
      <c r="D30" s="17"/>
      <c r="E30" s="17"/>
    </row>
    <row r="31" spans="1:8" ht="15" customHeight="1" x14ac:dyDescent="0.2">
      <c r="A31" s="122">
        <v>22</v>
      </c>
      <c r="B31" s="108" t="s">
        <v>181</v>
      </c>
      <c r="C31" s="41"/>
      <c r="D31" s="17"/>
      <c r="E31" s="17"/>
    </row>
    <row r="32" spans="1:8" ht="15" customHeight="1" x14ac:dyDescent="0.2">
      <c r="A32" s="122">
        <v>24</v>
      </c>
      <c r="B32" s="108" t="s">
        <v>69</v>
      </c>
      <c r="C32" s="41"/>
      <c r="D32" s="17"/>
      <c r="E32" s="17"/>
    </row>
    <row r="33" spans="1:5" ht="15" customHeight="1" x14ac:dyDescent="0.2">
      <c r="A33" s="122" t="s">
        <v>79</v>
      </c>
      <c r="B33" s="108" t="s">
        <v>78</v>
      </c>
      <c r="C33" s="41"/>
      <c r="D33" s="17"/>
      <c r="E33" s="17"/>
    </row>
    <row r="34" spans="1:5" ht="15" customHeight="1" x14ac:dyDescent="0.2">
      <c r="A34" s="122" t="s">
        <v>81</v>
      </c>
      <c r="B34" s="108" t="s">
        <v>80</v>
      </c>
      <c r="C34" s="41"/>
      <c r="D34" s="17"/>
      <c r="E34" s="17"/>
    </row>
    <row r="35" spans="1:5" ht="15" customHeight="1" x14ac:dyDescent="0.2">
      <c r="A35" s="122">
        <v>26</v>
      </c>
      <c r="B35" s="108" t="s">
        <v>82</v>
      </c>
      <c r="C35" s="41"/>
      <c r="D35" s="17"/>
      <c r="E35" s="17"/>
    </row>
    <row r="36" spans="1:5" ht="15" customHeight="1" x14ac:dyDescent="0.2">
      <c r="A36" s="126" t="s">
        <v>84</v>
      </c>
      <c r="B36" s="133" t="s">
        <v>83</v>
      </c>
      <c r="C36" s="14"/>
    </row>
    <row r="37" spans="1:5" ht="15" customHeight="1" x14ac:dyDescent="0.2">
      <c r="A37" s="126" t="s">
        <v>86</v>
      </c>
      <c r="B37" s="133" t="s">
        <v>85</v>
      </c>
      <c r="C37" s="14"/>
    </row>
    <row r="38" spans="1:5" ht="15" customHeight="1" x14ac:dyDescent="0.2">
      <c r="A38" s="126">
        <v>27</v>
      </c>
      <c r="B38" s="133" t="s">
        <v>87</v>
      </c>
      <c r="C38" s="14"/>
    </row>
    <row r="39" spans="1:5" ht="15" customHeight="1" x14ac:dyDescent="0.2">
      <c r="A39" s="124">
        <v>28</v>
      </c>
      <c r="B39" s="109" t="s">
        <v>88</v>
      </c>
      <c r="C39" s="197">
        <v>-17425</v>
      </c>
      <c r="D39" s="23">
        <v>-15748</v>
      </c>
    </row>
    <row r="40" spans="1:5" ht="15" customHeight="1" x14ac:dyDescent="0.2">
      <c r="A40" s="124">
        <v>29</v>
      </c>
      <c r="B40" s="109" t="s">
        <v>89</v>
      </c>
      <c r="C40" s="197">
        <v>166724</v>
      </c>
      <c r="D40" s="23">
        <v>167921</v>
      </c>
    </row>
    <row r="41" spans="1:5" ht="15" customHeight="1" x14ac:dyDescent="0.2">
      <c r="A41" s="127" t="s">
        <v>90</v>
      </c>
      <c r="B41" s="133"/>
      <c r="C41" s="14"/>
    </row>
    <row r="42" spans="1:5" ht="15" customHeight="1" x14ac:dyDescent="0.2">
      <c r="A42" s="126">
        <v>30</v>
      </c>
      <c r="B42" s="133" t="s">
        <v>56</v>
      </c>
      <c r="C42" s="14"/>
    </row>
    <row r="43" spans="1:5" ht="15.75" customHeight="1" x14ac:dyDescent="0.2">
      <c r="A43" s="126">
        <v>33</v>
      </c>
      <c r="B43" s="133" t="s">
        <v>91</v>
      </c>
      <c r="C43" s="14"/>
    </row>
    <row r="44" spans="1:5" ht="25.5" x14ac:dyDescent="0.2">
      <c r="A44" s="126">
        <v>34</v>
      </c>
      <c r="B44" s="134" t="s">
        <v>92</v>
      </c>
      <c r="C44" s="14">
        <v>130</v>
      </c>
      <c r="D44" s="15">
        <v>130</v>
      </c>
    </row>
    <row r="45" spans="1:5" ht="15" customHeight="1" x14ac:dyDescent="0.2">
      <c r="A45" s="124">
        <v>36</v>
      </c>
      <c r="B45" s="109" t="s">
        <v>93</v>
      </c>
      <c r="C45" s="47">
        <v>130</v>
      </c>
      <c r="D45" s="21">
        <v>130</v>
      </c>
    </row>
    <row r="46" spans="1:5" ht="15" customHeight="1" x14ac:dyDescent="0.2">
      <c r="A46" s="127" t="s">
        <v>94</v>
      </c>
      <c r="B46" s="133"/>
      <c r="C46" s="14"/>
    </row>
    <row r="47" spans="1:5" ht="15" customHeight="1" x14ac:dyDescent="0.2">
      <c r="A47" s="126">
        <v>37</v>
      </c>
      <c r="B47" s="133" t="s">
        <v>95</v>
      </c>
      <c r="C47" s="14"/>
    </row>
    <row r="48" spans="1:5" s="25" customFormat="1" ht="25.5" x14ac:dyDescent="0.2">
      <c r="A48" s="128">
        <v>38</v>
      </c>
      <c r="B48" s="134" t="s">
        <v>96</v>
      </c>
      <c r="C48" s="205"/>
    </row>
    <row r="49" spans="1:4" s="25" customFormat="1" ht="25.5" customHeight="1" x14ac:dyDescent="0.2">
      <c r="A49" s="128">
        <v>39</v>
      </c>
      <c r="B49" s="134" t="s">
        <v>189</v>
      </c>
      <c r="C49" s="205"/>
    </row>
    <row r="50" spans="1:4" ht="25.5" x14ac:dyDescent="0.2">
      <c r="A50" s="126">
        <v>40</v>
      </c>
      <c r="B50" s="134" t="s">
        <v>190</v>
      </c>
      <c r="C50" s="14"/>
    </row>
    <row r="51" spans="1:4" ht="25.5" x14ac:dyDescent="0.2">
      <c r="A51" s="126">
        <v>41</v>
      </c>
      <c r="B51" s="134" t="s">
        <v>97</v>
      </c>
      <c r="C51" s="14"/>
    </row>
    <row r="52" spans="1:4" ht="25.5" x14ac:dyDescent="0.2">
      <c r="A52" s="126" t="s">
        <v>99</v>
      </c>
      <c r="B52" s="134" t="s">
        <v>98</v>
      </c>
      <c r="C52" s="14"/>
    </row>
    <row r="53" spans="1:4" ht="25.5" x14ac:dyDescent="0.2">
      <c r="A53" s="126" t="s">
        <v>101</v>
      </c>
      <c r="B53" s="134" t="s">
        <v>100</v>
      </c>
      <c r="C53" s="14"/>
    </row>
    <row r="54" spans="1:4" ht="15" customHeight="1" x14ac:dyDescent="0.2">
      <c r="A54" s="126" t="s">
        <v>103</v>
      </c>
      <c r="B54" s="134" t="s">
        <v>102</v>
      </c>
      <c r="C54" s="14"/>
    </row>
    <row r="55" spans="1:4" ht="15" customHeight="1" x14ac:dyDescent="0.2">
      <c r="A55" s="126">
        <v>42</v>
      </c>
      <c r="B55" s="133" t="s">
        <v>104</v>
      </c>
      <c r="C55" s="14"/>
    </row>
    <row r="56" spans="1:4" ht="15" customHeight="1" x14ac:dyDescent="0.2">
      <c r="A56" s="124">
        <v>43</v>
      </c>
      <c r="B56" s="109" t="s">
        <v>105</v>
      </c>
      <c r="C56" s="47"/>
      <c r="D56" s="21"/>
    </row>
    <row r="57" spans="1:4" ht="15" customHeight="1" x14ac:dyDescent="0.2">
      <c r="A57" s="124">
        <v>44</v>
      </c>
      <c r="B57" s="109" t="s">
        <v>106</v>
      </c>
      <c r="C57" s="197">
        <v>130</v>
      </c>
      <c r="D57" s="23">
        <v>130</v>
      </c>
    </row>
    <row r="58" spans="1:4" ht="15" customHeight="1" x14ac:dyDescent="0.2">
      <c r="A58" s="124">
        <v>45</v>
      </c>
      <c r="B58" s="109" t="s">
        <v>107</v>
      </c>
      <c r="C58" s="197">
        <v>166854</v>
      </c>
      <c r="D58" s="23">
        <v>168051</v>
      </c>
    </row>
    <row r="59" spans="1:4" ht="15" customHeight="1" x14ac:dyDescent="0.2">
      <c r="A59" s="127" t="s">
        <v>108</v>
      </c>
      <c r="C59" s="43"/>
      <c r="D59" s="16"/>
    </row>
    <row r="60" spans="1:4" ht="15" customHeight="1" x14ac:dyDescent="0.2">
      <c r="A60" s="126">
        <v>46</v>
      </c>
      <c r="B60" s="133" t="s">
        <v>56</v>
      </c>
      <c r="C60" s="45"/>
    </row>
    <row r="61" spans="1:4" ht="15" customHeight="1" x14ac:dyDescent="0.2">
      <c r="A61" s="126">
        <v>47</v>
      </c>
      <c r="B61" s="133" t="s">
        <v>109</v>
      </c>
      <c r="C61" s="22">
        <v>10763</v>
      </c>
      <c r="D61" s="22">
        <v>7283</v>
      </c>
    </row>
    <row r="62" spans="1:4" ht="25.5" x14ac:dyDescent="0.2">
      <c r="A62" s="126">
        <v>48</v>
      </c>
      <c r="B62" s="134" t="s">
        <v>110</v>
      </c>
      <c r="C62" s="14"/>
    </row>
    <row r="63" spans="1:4" ht="15" customHeight="1" x14ac:dyDescent="0.2">
      <c r="A63" s="126">
        <v>50</v>
      </c>
      <c r="B63" s="133" t="s">
        <v>111</v>
      </c>
      <c r="C63" s="45"/>
      <c r="D63" s="22"/>
    </row>
    <row r="64" spans="1:4" ht="15" customHeight="1" x14ac:dyDescent="0.2">
      <c r="A64" s="124">
        <v>51</v>
      </c>
      <c r="B64" s="109" t="s">
        <v>112</v>
      </c>
      <c r="C64" s="197">
        <v>10763</v>
      </c>
      <c r="D64" s="23">
        <v>7283</v>
      </c>
    </row>
    <row r="65" spans="1:4" ht="15" customHeight="1" x14ac:dyDescent="0.2">
      <c r="A65" s="127" t="s">
        <v>113</v>
      </c>
      <c r="C65" s="45"/>
      <c r="D65" s="22"/>
    </row>
    <row r="66" spans="1:4" ht="15" customHeight="1" x14ac:dyDescent="0.2">
      <c r="A66" s="126">
        <v>52</v>
      </c>
      <c r="B66" s="133" t="s">
        <v>114</v>
      </c>
      <c r="C66" s="14"/>
    </row>
    <row r="67" spans="1:4" ht="25.5" x14ac:dyDescent="0.2">
      <c r="A67" s="126">
        <v>53</v>
      </c>
      <c r="B67" s="134" t="s">
        <v>115</v>
      </c>
      <c r="C67" s="14"/>
    </row>
    <row r="68" spans="1:4" ht="26.25" customHeight="1" x14ac:dyDescent="0.2">
      <c r="A68" s="126">
        <v>54</v>
      </c>
      <c r="B68" s="134" t="s">
        <v>191</v>
      </c>
      <c r="C68" s="14"/>
    </row>
    <row r="69" spans="1:4" ht="26.25" customHeight="1" x14ac:dyDescent="0.2">
      <c r="A69" s="126">
        <v>55</v>
      </c>
      <c r="B69" s="134" t="s">
        <v>184</v>
      </c>
      <c r="C69" s="14"/>
    </row>
    <row r="70" spans="1:4" ht="25.5" x14ac:dyDescent="0.2">
      <c r="A70" s="126">
        <v>56</v>
      </c>
      <c r="B70" s="134" t="s">
        <v>116</v>
      </c>
      <c r="C70" s="14"/>
    </row>
    <row r="71" spans="1:4" ht="25.5" x14ac:dyDescent="0.2">
      <c r="A71" s="126" t="s">
        <v>118</v>
      </c>
      <c r="B71" s="134" t="s">
        <v>117</v>
      </c>
      <c r="C71" s="14"/>
    </row>
    <row r="72" spans="1:4" ht="25.5" x14ac:dyDescent="0.2">
      <c r="A72" s="126" t="s">
        <v>120</v>
      </c>
      <c r="B72" s="134" t="s">
        <v>119</v>
      </c>
      <c r="C72" s="14"/>
    </row>
    <row r="73" spans="1:4" ht="15" customHeight="1" x14ac:dyDescent="0.2">
      <c r="A73" s="126" t="s">
        <v>122</v>
      </c>
      <c r="B73" s="134" t="s">
        <v>121</v>
      </c>
      <c r="C73" s="14"/>
    </row>
    <row r="74" spans="1:4" ht="15" customHeight="1" x14ac:dyDescent="0.2">
      <c r="A74" s="124">
        <v>57</v>
      </c>
      <c r="B74" s="109" t="s">
        <v>123</v>
      </c>
      <c r="C74" s="47"/>
      <c r="D74" s="21"/>
    </row>
    <row r="75" spans="1:4" ht="15" customHeight="1" x14ac:dyDescent="0.2">
      <c r="A75" s="124">
        <v>58</v>
      </c>
      <c r="B75" s="109" t="s">
        <v>124</v>
      </c>
      <c r="C75" s="197"/>
      <c r="D75" s="23"/>
    </row>
    <row r="76" spans="1:4" ht="15" customHeight="1" x14ac:dyDescent="0.2">
      <c r="A76" s="124">
        <v>59</v>
      </c>
      <c r="B76" s="109" t="s">
        <v>125</v>
      </c>
      <c r="C76" s="197">
        <v>177617</v>
      </c>
      <c r="D76" s="23">
        <v>175334</v>
      </c>
    </row>
    <row r="77" spans="1:4" ht="29.25" customHeight="1" x14ac:dyDescent="0.2">
      <c r="A77" s="126" t="s">
        <v>127</v>
      </c>
      <c r="B77" s="134" t="s">
        <v>126</v>
      </c>
      <c r="C77" s="45"/>
      <c r="D77" s="22"/>
    </row>
    <row r="78" spans="1:4" ht="15" customHeight="1" x14ac:dyDescent="0.2">
      <c r="A78" s="129">
        <v>60</v>
      </c>
      <c r="B78" s="135" t="s">
        <v>128</v>
      </c>
      <c r="C78" s="198">
        <v>778178</v>
      </c>
      <c r="D78" s="24">
        <v>787875</v>
      </c>
    </row>
    <row r="79" spans="1:4" ht="15" customHeight="1" x14ac:dyDescent="0.2">
      <c r="A79" s="127" t="s">
        <v>129</v>
      </c>
      <c r="C79" s="43"/>
      <c r="D79" s="16"/>
    </row>
    <row r="80" spans="1:4" ht="15" customHeight="1" x14ac:dyDescent="0.2">
      <c r="A80" s="126">
        <v>61</v>
      </c>
      <c r="B80" s="133" t="s">
        <v>130</v>
      </c>
      <c r="C80" s="206">
        <v>0.214</v>
      </c>
      <c r="D80" s="38">
        <v>0.21299999999999999</v>
      </c>
    </row>
    <row r="81" spans="1:7" ht="15" customHeight="1" x14ac:dyDescent="0.2">
      <c r="A81" s="126">
        <v>62</v>
      </c>
      <c r="B81" s="133" t="s">
        <v>131</v>
      </c>
      <c r="C81" s="206">
        <v>0.214</v>
      </c>
      <c r="D81" s="38">
        <v>0.21299999999999999</v>
      </c>
    </row>
    <row r="82" spans="1:7" ht="15" customHeight="1" x14ac:dyDescent="0.2">
      <c r="A82" s="126">
        <v>63</v>
      </c>
      <c r="B82" s="133" t="s">
        <v>132</v>
      </c>
      <c r="C82" s="207">
        <v>0.22800000000000001</v>
      </c>
      <c r="D82" s="39">
        <v>0.223</v>
      </c>
    </row>
    <row r="83" spans="1:7" ht="40.5" customHeight="1" x14ac:dyDescent="0.2">
      <c r="A83" s="126">
        <v>64</v>
      </c>
      <c r="B83" s="134" t="s">
        <v>185</v>
      </c>
      <c r="C83" s="206">
        <v>8.8999999999999996E-2</v>
      </c>
      <c r="D83" s="38">
        <v>8.5000000000000006E-2</v>
      </c>
    </row>
    <row r="84" spans="1:7" ht="15" customHeight="1" x14ac:dyDescent="0.2">
      <c r="A84" s="126">
        <v>65</v>
      </c>
      <c r="B84" s="133" t="s">
        <v>148</v>
      </c>
      <c r="C84" s="206">
        <v>2.5000000000000001E-2</v>
      </c>
      <c r="D84" s="38">
        <v>2.5000000000000001E-2</v>
      </c>
    </row>
    <row r="85" spans="1:7" ht="15" customHeight="1" x14ac:dyDescent="0.2">
      <c r="A85" s="126">
        <v>66</v>
      </c>
      <c r="B85" s="133" t="s">
        <v>149</v>
      </c>
      <c r="C85" s="206">
        <v>1.7500000000000002E-2</v>
      </c>
      <c r="D85" s="38">
        <v>1.2E-2</v>
      </c>
    </row>
    <row r="86" spans="1:7" ht="15" customHeight="1" x14ac:dyDescent="0.2">
      <c r="A86" s="126">
        <v>67</v>
      </c>
      <c r="B86" s="133" t="s">
        <v>150</v>
      </c>
      <c r="C86" s="206">
        <v>2.8000000000000001E-2</v>
      </c>
      <c r="D86" s="38">
        <v>2.8000000000000001E-2</v>
      </c>
    </row>
    <row r="87" spans="1:7" ht="15" customHeight="1" x14ac:dyDescent="0.2">
      <c r="A87" s="126" t="s">
        <v>133</v>
      </c>
      <c r="B87" s="134" t="s">
        <v>151</v>
      </c>
      <c r="C87" s="206">
        <v>0.02</v>
      </c>
      <c r="D87" s="38">
        <v>0.02</v>
      </c>
    </row>
    <row r="88" spans="1:7" ht="15" customHeight="1" x14ac:dyDescent="0.2">
      <c r="A88" s="126">
        <v>68</v>
      </c>
      <c r="B88" s="133" t="s">
        <v>134</v>
      </c>
      <c r="C88" s="206">
        <v>0.16900000000000001</v>
      </c>
      <c r="D88" s="206">
        <v>0.16799999999999998</v>
      </c>
      <c r="G88" s="38"/>
    </row>
    <row r="89" spans="1:7" ht="15" customHeight="1" x14ac:dyDescent="0.2">
      <c r="A89" s="126">
        <v>69</v>
      </c>
      <c r="B89" s="133" t="s">
        <v>152</v>
      </c>
      <c r="C89" s="14"/>
    </row>
    <row r="90" spans="1:7" ht="15" customHeight="1" x14ac:dyDescent="0.2">
      <c r="A90" s="126">
        <v>70</v>
      </c>
      <c r="B90" s="133" t="s">
        <v>152</v>
      </c>
      <c r="C90" s="14"/>
    </row>
    <row r="91" spans="1:7" ht="15" customHeight="1" x14ac:dyDescent="0.2">
      <c r="A91" s="130">
        <v>71</v>
      </c>
      <c r="B91" s="136" t="s">
        <v>152</v>
      </c>
      <c r="C91" s="199"/>
      <c r="D91" s="20"/>
    </row>
    <row r="92" spans="1:7" ht="15" customHeight="1" x14ac:dyDescent="0.2">
      <c r="A92" s="127" t="s">
        <v>135</v>
      </c>
      <c r="C92" s="14"/>
    </row>
    <row r="93" spans="1:7" ht="27.75" customHeight="1" x14ac:dyDescent="0.2">
      <c r="A93" s="126">
        <v>72</v>
      </c>
      <c r="B93" s="134" t="s">
        <v>188</v>
      </c>
      <c r="C93" s="45">
        <v>5003</v>
      </c>
      <c r="D93" s="45">
        <v>4627</v>
      </c>
    </row>
    <row r="94" spans="1:7" ht="28.5" customHeight="1" x14ac:dyDescent="0.2">
      <c r="A94" s="126">
        <v>73</v>
      </c>
      <c r="B94" s="134" t="s">
        <v>187</v>
      </c>
      <c r="C94" s="45"/>
      <c r="D94" s="22"/>
    </row>
    <row r="95" spans="1:7" ht="15" customHeight="1" x14ac:dyDescent="0.2">
      <c r="A95" s="126">
        <v>74</v>
      </c>
      <c r="B95" s="133" t="s">
        <v>69</v>
      </c>
      <c r="C95" s="45"/>
      <c r="D95" s="22"/>
    </row>
    <row r="96" spans="1:7" ht="24.75" customHeight="1" x14ac:dyDescent="0.2">
      <c r="A96" s="130">
        <v>75</v>
      </c>
      <c r="B96" s="137" t="s">
        <v>186</v>
      </c>
      <c r="C96" s="208"/>
      <c r="D96" s="29"/>
    </row>
    <row r="97" spans="1:4" ht="15" customHeight="1" x14ac:dyDescent="0.2">
      <c r="A97" s="127" t="s">
        <v>136</v>
      </c>
      <c r="C97" s="45"/>
      <c r="D97" s="22"/>
    </row>
    <row r="98" spans="1:4" ht="15" customHeight="1" x14ac:dyDescent="0.2">
      <c r="A98" s="126">
        <v>76</v>
      </c>
      <c r="B98" s="134" t="s">
        <v>137</v>
      </c>
      <c r="C98" s="45"/>
      <c r="D98" s="22"/>
    </row>
    <row r="99" spans="1:4" ht="15" customHeight="1" x14ac:dyDescent="0.2">
      <c r="A99" s="126">
        <v>77</v>
      </c>
      <c r="B99" s="133" t="s">
        <v>138</v>
      </c>
      <c r="C99" s="45">
        <v>9747</v>
      </c>
      <c r="D99" s="45">
        <v>9848</v>
      </c>
    </row>
    <row r="100" spans="1:4" ht="25.5" x14ac:dyDescent="0.2">
      <c r="A100" s="126">
        <v>78</v>
      </c>
      <c r="B100" s="134" t="s">
        <v>139</v>
      </c>
      <c r="C100" s="45"/>
      <c r="D100" s="22"/>
    </row>
    <row r="101" spans="1:4" ht="15" customHeight="1" x14ac:dyDescent="0.2">
      <c r="A101" s="130">
        <v>79</v>
      </c>
      <c r="B101" s="136" t="s">
        <v>140</v>
      </c>
      <c r="C101" s="199"/>
      <c r="D101" s="20"/>
    </row>
    <row r="102" spans="1:4" ht="15" customHeight="1" x14ac:dyDescent="0.2">
      <c r="A102" s="127" t="s">
        <v>141</v>
      </c>
      <c r="C102" s="14"/>
    </row>
    <row r="103" spans="1:4" ht="15" customHeight="1" x14ac:dyDescent="0.2">
      <c r="A103" s="126">
        <v>80</v>
      </c>
      <c r="B103" s="133" t="s">
        <v>142</v>
      </c>
      <c r="C103" s="14"/>
    </row>
    <row r="104" spans="1:4" ht="15" customHeight="1" x14ac:dyDescent="0.2">
      <c r="A104" s="126">
        <v>81</v>
      </c>
      <c r="B104" s="133" t="s">
        <v>143</v>
      </c>
      <c r="C104" s="14"/>
    </row>
    <row r="105" spans="1:4" ht="15" customHeight="1" x14ac:dyDescent="0.2">
      <c r="A105" s="126">
        <v>82</v>
      </c>
      <c r="B105" s="133" t="s">
        <v>144</v>
      </c>
      <c r="C105" s="14"/>
    </row>
    <row r="106" spans="1:4" ht="15" customHeight="1" x14ac:dyDescent="0.2">
      <c r="A106" s="126">
        <v>83</v>
      </c>
      <c r="B106" s="133" t="s">
        <v>145</v>
      </c>
      <c r="C106" s="14"/>
    </row>
    <row r="107" spans="1:4" ht="15" customHeight="1" x14ac:dyDescent="0.2">
      <c r="A107" s="126">
        <v>84</v>
      </c>
      <c r="B107" s="133" t="s">
        <v>146</v>
      </c>
      <c r="C107" s="14"/>
    </row>
    <row r="108" spans="1:4" ht="15" customHeight="1" x14ac:dyDescent="0.2">
      <c r="A108" s="130">
        <v>85</v>
      </c>
      <c r="B108" s="136" t="s">
        <v>147</v>
      </c>
      <c r="C108" s="199"/>
      <c r="D108" s="20"/>
    </row>
  </sheetData>
  <customSheetViews>
    <customSheetView guid="{E15FBE34-FE0E-4FB3-BF77-D720D4424F83}" showGridLines="0">
      <selection activeCell="G10" sqref="G10"/>
      <pageMargins left="0.7" right="0.7" top="0.75" bottom="0.75" header="0.3" footer="0.3"/>
      <pageSetup paperSize="9" orientation="portrait" verticalDpi="1200" r:id="rId1"/>
    </customSheetView>
    <customSheetView guid="{B3B79DE6-B790-447F-9BF8-243B216057B6}" showGridLines="0">
      <selection activeCell="G10" sqref="G10"/>
      <pageMargins left="0.7" right="0.7" top="0.75" bottom="0.75" header="0.3" footer="0.3"/>
      <pageSetup paperSize="9" orientation="portrait" verticalDpi="1200" r:id="rId2"/>
    </customSheetView>
    <customSheetView guid="{0886076D-53EA-4907-B727-AEB3E85E12E6}" showGridLines="0">
      <selection activeCell="F3" sqref="F3"/>
      <pageMargins left="0.7" right="0.7" top="0.75" bottom="0.75" header="0.3" footer="0.3"/>
      <pageSetup paperSize="9" orientation="portrait" verticalDpi="1200" r:id="rId3"/>
    </customSheetView>
  </customSheetViews>
  <hyperlinks>
    <hyperlink ref="F3" location="Index!A1" display="Index"/>
  </hyperlinks>
  <pageMargins left="0.7" right="0.7" top="0.75" bottom="0.75" header="0.3" footer="0.3"/>
  <pageSetup paperSize="9" orientation="portrait" verticalDpi="1200"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B45E6"/>
  </sheetPr>
  <dimension ref="A1:S83"/>
  <sheetViews>
    <sheetView showGridLines="0" workbookViewId="0">
      <selection activeCell="D22" sqref="D22"/>
    </sheetView>
  </sheetViews>
  <sheetFormatPr defaultColWidth="9.140625" defaultRowHeight="12.75" x14ac:dyDescent="0.2"/>
  <cols>
    <col min="1" max="1" width="5" style="15" customWidth="1"/>
    <col min="2" max="2" width="43.5703125" style="15" bestFit="1" customWidth="1"/>
    <col min="3" max="3" width="15.5703125" style="15" customWidth="1"/>
    <col min="4" max="4" width="16.85546875" style="15" bestFit="1" customWidth="1"/>
    <col min="5" max="7" width="12.7109375" style="15" customWidth="1"/>
    <col min="8" max="8" width="12.85546875" style="15" customWidth="1"/>
    <col min="9" max="9" width="12.7109375" style="15" customWidth="1"/>
    <col min="10" max="11" width="8.5703125" style="15" customWidth="1"/>
    <col min="12" max="12" width="9.140625" style="15"/>
    <col min="13" max="13" width="9.140625" style="15" customWidth="1"/>
    <col min="14" max="16384" width="9.140625" style="15"/>
  </cols>
  <sheetData>
    <row r="1" spans="1:19" ht="15" customHeight="1" x14ac:dyDescent="0.2">
      <c r="A1" s="16" t="s">
        <v>292</v>
      </c>
    </row>
    <row r="2" spans="1:19" ht="15" customHeight="1" x14ac:dyDescent="0.2">
      <c r="B2" s="16"/>
    </row>
    <row r="3" spans="1:19" ht="15" customHeight="1" x14ac:dyDescent="0.2">
      <c r="C3" s="26" t="s">
        <v>312</v>
      </c>
      <c r="D3" s="26" t="s">
        <v>313</v>
      </c>
      <c r="E3" s="26" t="s">
        <v>314</v>
      </c>
      <c r="F3" s="26" t="s">
        <v>315</v>
      </c>
      <c r="G3" s="26" t="s">
        <v>316</v>
      </c>
      <c r="H3" s="26" t="s">
        <v>317</v>
      </c>
      <c r="I3" s="26" t="s">
        <v>318</v>
      </c>
    </row>
    <row r="4" spans="1:19" ht="15" customHeight="1" x14ac:dyDescent="0.2">
      <c r="A4" s="138"/>
      <c r="B4" s="138"/>
      <c r="C4" s="138"/>
      <c r="D4" s="138"/>
      <c r="E4" s="237" t="s">
        <v>337</v>
      </c>
      <c r="F4" s="237" t="s">
        <v>197</v>
      </c>
      <c r="G4" s="153"/>
      <c r="H4" s="237" t="s">
        <v>336</v>
      </c>
      <c r="I4" s="153"/>
      <c r="K4" s="118" t="s">
        <v>192</v>
      </c>
    </row>
    <row r="5" spans="1:19" ht="15" customHeight="1" x14ac:dyDescent="0.2">
      <c r="A5" s="138"/>
      <c r="B5" s="138"/>
      <c r="C5" s="239" t="s">
        <v>194</v>
      </c>
      <c r="D5" s="239"/>
      <c r="E5" s="237"/>
      <c r="F5" s="237"/>
      <c r="G5" s="153"/>
      <c r="H5" s="237"/>
      <c r="I5" s="153"/>
    </row>
    <row r="6" spans="1:19" ht="15" customHeight="1" x14ac:dyDescent="0.2">
      <c r="A6" s="119"/>
      <c r="B6" s="119"/>
      <c r="C6" s="240" t="s">
        <v>195</v>
      </c>
      <c r="D6" s="240" t="s">
        <v>196</v>
      </c>
      <c r="E6" s="237"/>
      <c r="F6" s="237"/>
      <c r="G6" s="237" t="s">
        <v>335</v>
      </c>
      <c r="H6" s="237"/>
      <c r="I6" s="237" t="s">
        <v>349</v>
      </c>
    </row>
    <row r="7" spans="1:19" ht="15" customHeight="1" thickBot="1" x14ac:dyDescent="0.25">
      <c r="A7" s="112" t="s">
        <v>369</v>
      </c>
      <c r="B7" s="112"/>
      <c r="C7" s="238"/>
      <c r="D7" s="238"/>
      <c r="E7" s="238"/>
      <c r="F7" s="238"/>
      <c r="G7" s="238"/>
      <c r="H7" s="238"/>
      <c r="I7" s="238"/>
    </row>
    <row r="8" spans="1:19" ht="15" customHeight="1" thickTop="1" x14ac:dyDescent="0.2">
      <c r="A8" s="140">
        <v>16</v>
      </c>
      <c r="B8" s="133" t="s">
        <v>338</v>
      </c>
      <c r="C8" s="45"/>
      <c r="D8" s="45">
        <v>182876.44176255551</v>
      </c>
      <c r="E8" s="45">
        <v>2.0560000000000001E-3</v>
      </c>
      <c r="F8" s="91"/>
      <c r="G8" s="45"/>
      <c r="H8" s="45"/>
      <c r="I8" s="45">
        <v>182876.43970655551</v>
      </c>
    </row>
    <row r="9" spans="1:19" ht="15" customHeight="1" x14ac:dyDescent="0.2">
      <c r="A9" s="140">
        <v>17</v>
      </c>
      <c r="B9" s="133" t="s">
        <v>33</v>
      </c>
      <c r="C9" s="45"/>
      <c r="D9" s="45">
        <v>8961.7090545260999</v>
      </c>
      <c r="E9" s="45">
        <v>44.836176000000002</v>
      </c>
      <c r="F9" s="91"/>
      <c r="G9" s="45"/>
      <c r="H9" s="45"/>
      <c r="I9" s="45">
        <v>8916.8728785260992</v>
      </c>
    </row>
    <row r="10" spans="1:19" ht="15" customHeight="1" x14ac:dyDescent="0.2">
      <c r="A10" s="168"/>
      <c r="B10" s="172" t="s">
        <v>199</v>
      </c>
      <c r="C10" s="45"/>
      <c r="D10" s="45">
        <v>284.4005455116</v>
      </c>
      <c r="E10" s="45">
        <v>1.712232</v>
      </c>
      <c r="F10" s="91"/>
      <c r="G10" s="45"/>
      <c r="H10" s="45"/>
      <c r="I10" s="45">
        <v>282.68831351160003</v>
      </c>
    </row>
    <row r="11" spans="1:19" ht="15" customHeight="1" x14ac:dyDescent="0.2">
      <c r="A11" s="140">
        <v>19</v>
      </c>
      <c r="B11" s="108" t="s">
        <v>25</v>
      </c>
      <c r="C11" s="45"/>
      <c r="D11" s="45">
        <v>1604.2303270999998</v>
      </c>
      <c r="E11" s="45">
        <v>429.01011186260001</v>
      </c>
      <c r="F11" s="91"/>
      <c r="G11" s="45"/>
      <c r="H11" s="45"/>
      <c r="I11" s="45">
        <v>1175.2202152373998</v>
      </c>
      <c r="J11" s="17"/>
    </row>
    <row r="12" spans="1:19" ht="15" customHeight="1" x14ac:dyDescent="0.2">
      <c r="A12" s="140">
        <v>21</v>
      </c>
      <c r="B12" s="108" t="s">
        <v>10</v>
      </c>
      <c r="C12" s="45"/>
      <c r="D12" s="45">
        <v>84378.769907378897</v>
      </c>
      <c r="E12" s="45">
        <v>0</v>
      </c>
      <c r="F12" s="91"/>
      <c r="G12" s="45"/>
      <c r="H12" s="45"/>
      <c r="I12" s="45">
        <v>84378.769907378897</v>
      </c>
      <c r="J12" s="17"/>
    </row>
    <row r="13" spans="1:19" ht="15" customHeight="1" x14ac:dyDescent="0.2">
      <c r="A13" s="140">
        <v>22</v>
      </c>
      <c r="B13" s="108" t="s">
        <v>158</v>
      </c>
      <c r="C13" s="45"/>
      <c r="D13" s="45">
        <v>419192.50558559597</v>
      </c>
      <c r="E13" s="45">
        <v>1754.8380356544001</v>
      </c>
      <c r="F13" s="91"/>
      <c r="G13" s="45"/>
      <c r="H13" s="45"/>
      <c r="I13" s="45">
        <v>417437.66754994157</v>
      </c>
      <c r="J13" s="17"/>
      <c r="M13" s="15" t="s">
        <v>323</v>
      </c>
    </row>
    <row r="14" spans="1:19" ht="15" customHeight="1" x14ac:dyDescent="0.2">
      <c r="A14" s="140">
        <v>23</v>
      </c>
      <c r="B14" s="108" t="s">
        <v>331</v>
      </c>
      <c r="C14" s="45"/>
      <c r="D14" s="45">
        <v>183804.58161200001</v>
      </c>
      <c r="E14" s="45">
        <v>710.33278299999995</v>
      </c>
      <c r="F14" s="91"/>
      <c r="G14" s="45"/>
      <c r="H14" s="45"/>
      <c r="I14" s="45">
        <v>183094.24882900002</v>
      </c>
      <c r="J14" s="17"/>
    </row>
    <row r="15" spans="1:19" ht="15" customHeight="1" x14ac:dyDescent="0.2">
      <c r="A15" s="140">
        <v>24</v>
      </c>
      <c r="B15" s="108" t="s">
        <v>2</v>
      </c>
      <c r="C15" s="45"/>
      <c r="D15" s="45">
        <v>162106.98178639388</v>
      </c>
      <c r="E15" s="45">
        <v>2418.6931298006002</v>
      </c>
      <c r="F15" s="91"/>
      <c r="G15" s="45"/>
      <c r="H15" s="45"/>
      <c r="I15" s="45">
        <v>159688.28865659327</v>
      </c>
      <c r="J15" s="17"/>
      <c r="S15" s="60"/>
    </row>
    <row r="16" spans="1:19" ht="15" customHeight="1" x14ac:dyDescent="0.2">
      <c r="A16" s="140">
        <v>25</v>
      </c>
      <c r="B16" s="108" t="s">
        <v>331</v>
      </c>
      <c r="C16" s="45"/>
      <c r="D16" s="45">
        <v>44778.373462000003</v>
      </c>
      <c r="E16" s="45">
        <v>444.79809399999999</v>
      </c>
      <c r="F16" s="91"/>
      <c r="G16" s="45"/>
      <c r="H16" s="45"/>
      <c r="I16" s="45">
        <v>44333.575368000005</v>
      </c>
      <c r="J16" s="17"/>
      <c r="S16" s="60"/>
    </row>
    <row r="17" spans="1:10" ht="15" customHeight="1" x14ac:dyDescent="0.2">
      <c r="A17" s="140">
        <v>26</v>
      </c>
      <c r="B17" s="108" t="s">
        <v>12</v>
      </c>
      <c r="C17" s="45"/>
      <c r="D17" s="45">
        <v>367496.60474862595</v>
      </c>
      <c r="E17" s="45">
        <v>2895.1116416599998</v>
      </c>
      <c r="F17" s="91"/>
      <c r="G17" s="45"/>
      <c r="H17" s="45"/>
      <c r="I17" s="45">
        <v>364601.49310696597</v>
      </c>
      <c r="J17" s="17"/>
    </row>
    <row r="18" spans="1:10" ht="15" customHeight="1" x14ac:dyDescent="0.2">
      <c r="A18" s="140">
        <v>27</v>
      </c>
      <c r="B18" s="108" t="s">
        <v>331</v>
      </c>
      <c r="C18" s="45"/>
      <c r="D18" s="45">
        <v>35691.785954999999</v>
      </c>
      <c r="E18" s="45">
        <v>98.697805000000002</v>
      </c>
      <c r="F18" s="91"/>
      <c r="G18" s="45"/>
      <c r="H18" s="45"/>
      <c r="I18" s="45">
        <v>35593.088149999996</v>
      </c>
      <c r="J18" s="17"/>
    </row>
    <row r="19" spans="1:10" ht="15" customHeight="1" x14ac:dyDescent="0.2">
      <c r="A19" s="140">
        <v>28</v>
      </c>
      <c r="B19" s="108" t="s">
        <v>13</v>
      </c>
      <c r="C19" s="45">
        <v>28452.5146668784</v>
      </c>
      <c r="D19" s="45">
        <v>0</v>
      </c>
      <c r="E19" s="45">
        <v>14738.455365019301</v>
      </c>
      <c r="F19" s="91"/>
      <c r="G19" s="45"/>
      <c r="H19" s="45"/>
      <c r="I19" s="45">
        <v>13714.059301859099</v>
      </c>
      <c r="J19" s="17"/>
    </row>
    <row r="20" spans="1:10" ht="15" customHeight="1" x14ac:dyDescent="0.2">
      <c r="A20" s="140"/>
      <c r="B20" s="108" t="s">
        <v>373</v>
      </c>
      <c r="C20" s="45"/>
      <c r="D20" s="45">
        <v>6859.1331269600014</v>
      </c>
      <c r="E20" s="45">
        <v>0</v>
      </c>
      <c r="F20" s="91"/>
      <c r="G20" s="45"/>
      <c r="H20" s="45"/>
      <c r="I20" s="45">
        <v>6859.1331269600014</v>
      </c>
      <c r="J20" s="17"/>
    </row>
    <row r="21" spans="1:10" ht="15" customHeight="1" x14ac:dyDescent="0.2">
      <c r="A21" s="140">
        <v>29</v>
      </c>
      <c r="B21" s="105" t="s">
        <v>324</v>
      </c>
      <c r="C21" s="45"/>
      <c r="D21" s="45">
        <v>3005.9220636300001</v>
      </c>
      <c r="E21" s="45">
        <v>0</v>
      </c>
      <c r="F21" s="91"/>
      <c r="G21" s="45"/>
      <c r="H21" s="45"/>
      <c r="I21" s="45">
        <v>3005.9220636300001</v>
      </c>
    </row>
    <row r="22" spans="1:10" ht="15" customHeight="1" x14ac:dyDescent="0.2">
      <c r="A22" s="140">
        <v>32</v>
      </c>
      <c r="B22" s="108" t="s">
        <v>200</v>
      </c>
      <c r="C22" s="45"/>
      <c r="D22" s="45">
        <v>2608.0558913</v>
      </c>
      <c r="E22" s="45">
        <v>0</v>
      </c>
      <c r="F22" s="91"/>
      <c r="G22" s="45"/>
      <c r="H22" s="45"/>
      <c r="I22" s="45">
        <v>2608.0558913</v>
      </c>
      <c r="J22" s="17"/>
    </row>
    <row r="23" spans="1:10" ht="15" customHeight="1" x14ac:dyDescent="0.2">
      <c r="A23" s="140">
        <v>33</v>
      </c>
      <c r="B23" s="133" t="s">
        <v>325</v>
      </c>
      <c r="C23" s="45"/>
      <c r="D23" s="45">
        <v>5341.55822893</v>
      </c>
      <c r="E23" s="45">
        <v>0</v>
      </c>
      <c r="F23" s="91"/>
      <c r="G23" s="45"/>
      <c r="H23" s="45"/>
      <c r="I23" s="45">
        <v>5341.55822893</v>
      </c>
    </row>
    <row r="24" spans="1:10" ht="15" customHeight="1" x14ac:dyDescent="0.2">
      <c r="A24" s="147">
        <v>34</v>
      </c>
      <c r="B24" s="133" t="s">
        <v>326</v>
      </c>
      <c r="C24" s="45"/>
      <c r="D24" s="45">
        <v>37933.374771587391</v>
      </c>
      <c r="E24" s="45">
        <v>0</v>
      </c>
      <c r="F24" s="91"/>
      <c r="G24" s="45"/>
      <c r="H24" s="45"/>
      <c r="I24" s="45">
        <v>37933.374771587391</v>
      </c>
    </row>
    <row r="25" spans="1:10" ht="15" customHeight="1" x14ac:dyDescent="0.2">
      <c r="A25" s="150">
        <v>35</v>
      </c>
      <c r="B25" s="149" t="s">
        <v>333</v>
      </c>
      <c r="C25" s="197">
        <v>28452.5146668784</v>
      </c>
      <c r="D25" s="197">
        <v>1282649.6878000952</v>
      </c>
      <c r="E25" s="197">
        <v>22282.658747996902</v>
      </c>
      <c r="F25" s="93"/>
      <c r="G25" s="197"/>
      <c r="H25" s="197"/>
      <c r="I25" s="197">
        <v>1288819.5437189769</v>
      </c>
    </row>
    <row r="26" spans="1:10" ht="15" customHeight="1" x14ac:dyDescent="0.2">
      <c r="A26" s="149">
        <v>36</v>
      </c>
      <c r="B26" s="109" t="s">
        <v>4</v>
      </c>
      <c r="C26" s="197"/>
      <c r="D26" s="197"/>
      <c r="E26" s="197"/>
      <c r="F26" s="93"/>
      <c r="G26" s="197"/>
      <c r="H26" s="197"/>
      <c r="I26" s="197"/>
    </row>
    <row r="27" spans="1:10" ht="15" customHeight="1" x14ac:dyDescent="0.2">
      <c r="A27" s="133">
        <v>37</v>
      </c>
      <c r="B27" s="133" t="s">
        <v>201</v>
      </c>
      <c r="C27" s="45">
        <v>26837.5146668784</v>
      </c>
      <c r="D27" s="45">
        <v>1072391.6878000952</v>
      </c>
      <c r="E27" s="45">
        <v>20312.658747996902</v>
      </c>
      <c r="F27" s="91"/>
      <c r="G27" s="45"/>
      <c r="H27" s="45"/>
      <c r="I27" s="45">
        <v>1078916.5437189767</v>
      </c>
    </row>
    <row r="28" spans="1:10" ht="15" customHeight="1" x14ac:dyDescent="0.2">
      <c r="A28" s="133">
        <v>38</v>
      </c>
      <c r="B28" s="133" t="s">
        <v>202</v>
      </c>
      <c r="C28" s="45"/>
      <c r="D28" s="45">
        <v>74973</v>
      </c>
      <c r="E28" s="45"/>
      <c r="F28" s="91"/>
      <c r="G28" s="45"/>
      <c r="H28" s="45"/>
      <c r="I28" s="45">
        <v>74973</v>
      </c>
    </row>
    <row r="29" spans="1:10" ht="15" customHeight="1" x14ac:dyDescent="0.2">
      <c r="A29" s="136">
        <v>39</v>
      </c>
      <c r="B29" s="136" t="s">
        <v>203</v>
      </c>
      <c r="C29" s="208">
        <v>1615</v>
      </c>
      <c r="D29" s="208">
        <v>135285</v>
      </c>
      <c r="E29" s="208">
        <v>1970</v>
      </c>
      <c r="F29" s="92"/>
      <c r="G29" s="208"/>
      <c r="H29" s="208"/>
      <c r="I29" s="208">
        <v>134930</v>
      </c>
    </row>
    <row r="30" spans="1:10" x14ac:dyDescent="0.2">
      <c r="C30" s="22"/>
      <c r="D30" s="22"/>
      <c r="E30" s="22"/>
      <c r="F30" s="22"/>
      <c r="G30" s="22"/>
      <c r="H30" s="22"/>
      <c r="I30" s="22"/>
    </row>
    <row r="31" spans="1:10" x14ac:dyDescent="0.2">
      <c r="D31" s="22"/>
    </row>
    <row r="32" spans="1:10" x14ac:dyDescent="0.2">
      <c r="D32" s="22"/>
    </row>
    <row r="33" spans="2:16" ht="14.25" x14ac:dyDescent="0.2">
      <c r="P33" s="67"/>
    </row>
    <row r="37" spans="2:16" x14ac:dyDescent="0.2">
      <c r="B37" s="16"/>
      <c r="M37" s="22"/>
    </row>
    <row r="39" spans="2:16" x14ac:dyDescent="0.2">
      <c r="C39" s="22"/>
      <c r="D39" s="22"/>
      <c r="E39" s="22"/>
      <c r="M39" s="22"/>
    </row>
    <row r="40" spans="2:16" x14ac:dyDescent="0.2">
      <c r="C40" s="22"/>
      <c r="D40" s="22"/>
      <c r="E40" s="22"/>
    </row>
    <row r="41" spans="2:16" x14ac:dyDescent="0.2">
      <c r="C41" s="22"/>
      <c r="D41" s="22"/>
      <c r="E41" s="22"/>
    </row>
    <row r="42" spans="2:16" x14ac:dyDescent="0.2">
      <c r="C42" s="22"/>
      <c r="D42" s="22"/>
      <c r="E42" s="22"/>
    </row>
    <row r="44" spans="2:16" x14ac:dyDescent="0.2">
      <c r="C44" s="22"/>
      <c r="D44" s="22"/>
      <c r="E44" s="22"/>
    </row>
    <row r="46" spans="2:16" x14ac:dyDescent="0.2">
      <c r="C46" s="22"/>
      <c r="D46" s="22"/>
      <c r="E46" s="22"/>
    </row>
    <row r="48" spans="2:16" x14ac:dyDescent="0.2">
      <c r="C48" s="22"/>
      <c r="D48" s="22"/>
      <c r="E48" s="22"/>
    </row>
    <row r="49" spans="2:8" x14ac:dyDescent="0.2">
      <c r="C49" s="22"/>
      <c r="D49" s="22"/>
      <c r="E49" s="22"/>
    </row>
    <row r="52" spans="2:8" x14ac:dyDescent="0.2">
      <c r="B52" s="68"/>
      <c r="C52" s="68"/>
    </row>
    <row r="53" spans="2:8" x14ac:dyDescent="0.2">
      <c r="B53" s="68"/>
      <c r="C53" s="68"/>
    </row>
    <row r="54" spans="2:8" x14ac:dyDescent="0.2">
      <c r="B54" s="68"/>
      <c r="D54" s="68"/>
    </row>
    <row r="55" spans="2:8" x14ac:dyDescent="0.2">
      <c r="B55" s="69"/>
      <c r="D55" s="70"/>
    </row>
    <row r="56" spans="2:8" x14ac:dyDescent="0.2">
      <c r="B56" s="69"/>
      <c r="D56" s="70"/>
      <c r="F56" s="16"/>
      <c r="G56" s="16"/>
      <c r="H56" s="16"/>
    </row>
    <row r="57" spans="2:8" x14ac:dyDescent="0.2">
      <c r="B57" s="69"/>
      <c r="D57" s="70"/>
    </row>
    <row r="58" spans="2:8" x14ac:dyDescent="0.2">
      <c r="B58" s="69"/>
      <c r="D58" s="70"/>
    </row>
    <row r="59" spans="2:8" x14ac:dyDescent="0.2">
      <c r="B59" s="69"/>
      <c r="D59" s="70"/>
    </row>
    <row r="60" spans="2:8" x14ac:dyDescent="0.2">
      <c r="B60" s="69"/>
      <c r="D60" s="70"/>
    </row>
    <row r="61" spans="2:8" x14ac:dyDescent="0.2">
      <c r="B61" s="69"/>
      <c r="D61" s="70"/>
    </row>
    <row r="62" spans="2:8" x14ac:dyDescent="0.2">
      <c r="B62" s="69"/>
      <c r="D62" s="70"/>
    </row>
    <row r="63" spans="2:8" x14ac:dyDescent="0.2">
      <c r="B63" s="69"/>
      <c r="D63" s="70"/>
    </row>
    <row r="64" spans="2:8" x14ac:dyDescent="0.2">
      <c r="B64" s="69"/>
      <c r="D64" s="70"/>
    </row>
    <row r="65" spans="2:8" x14ac:dyDescent="0.2">
      <c r="B65" s="17"/>
      <c r="D65" s="70"/>
    </row>
    <row r="66" spans="2:8" x14ac:dyDescent="0.2">
      <c r="B66" s="69"/>
      <c r="D66" s="71"/>
    </row>
    <row r="68" spans="2:8" x14ac:dyDescent="0.2">
      <c r="C68" s="63"/>
    </row>
    <row r="70" spans="2:8" x14ac:dyDescent="0.2">
      <c r="D70" s="63"/>
    </row>
    <row r="78" spans="2:8" x14ac:dyDescent="0.2">
      <c r="C78" s="63"/>
      <c r="D78" s="63"/>
      <c r="E78" s="63"/>
      <c r="F78" s="63"/>
      <c r="G78" s="63"/>
      <c r="H78" s="63"/>
    </row>
    <row r="82" spans="2:2" ht="15" x14ac:dyDescent="0.25">
      <c r="B82" s="72"/>
    </row>
    <row r="83" spans="2:2" x14ac:dyDescent="0.2">
      <c r="B83" s="63"/>
    </row>
  </sheetData>
  <mergeCells count="8">
    <mergeCell ref="I6:I7"/>
    <mergeCell ref="H4:H7"/>
    <mergeCell ref="C5:D5"/>
    <mergeCell ref="G6:G7"/>
    <mergeCell ref="C6:C7"/>
    <mergeCell ref="D6:D7"/>
    <mergeCell ref="E4:E7"/>
    <mergeCell ref="F4:F7"/>
  </mergeCells>
  <hyperlinks>
    <hyperlink ref="K4" location="Index!A1" display="Index"/>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B45E6"/>
  </sheetPr>
  <dimension ref="A1:K78"/>
  <sheetViews>
    <sheetView showGridLines="0" workbookViewId="0">
      <selection activeCell="C20" sqref="C20"/>
    </sheetView>
  </sheetViews>
  <sheetFormatPr defaultColWidth="9.140625" defaultRowHeight="12.75" x14ac:dyDescent="0.2"/>
  <cols>
    <col min="1" max="1" width="5" style="15" customWidth="1"/>
    <col min="2" max="2" width="43.42578125" style="15" customWidth="1"/>
    <col min="3" max="4" width="13.5703125" style="15" customWidth="1"/>
    <col min="5" max="5" width="12.7109375" style="15" customWidth="1"/>
    <col min="6" max="6" width="12.5703125" style="15" customWidth="1"/>
    <col min="7" max="7" width="12.7109375" style="15" customWidth="1"/>
    <col min="8" max="9" width="13" style="15" customWidth="1"/>
    <col min="10" max="11" width="8.5703125" style="15" customWidth="1"/>
    <col min="12" max="14" width="9.140625" style="15"/>
    <col min="15" max="15" width="16.85546875" style="15" bestFit="1" customWidth="1"/>
    <col min="16" max="16384" width="9.140625" style="15"/>
  </cols>
  <sheetData>
    <row r="1" spans="1:11" ht="15" customHeight="1" x14ac:dyDescent="0.2">
      <c r="A1" s="16" t="s">
        <v>293</v>
      </c>
    </row>
    <row r="2" spans="1:11" ht="15" customHeight="1" x14ac:dyDescent="0.2">
      <c r="B2" s="16"/>
    </row>
    <row r="3" spans="1:11" ht="15" customHeight="1" x14ac:dyDescent="0.2">
      <c r="C3" s="26" t="s">
        <v>312</v>
      </c>
      <c r="D3" s="26" t="s">
        <v>313</v>
      </c>
      <c r="E3" s="26" t="s">
        <v>314</v>
      </c>
      <c r="F3" s="26" t="s">
        <v>315</v>
      </c>
      <c r="G3" s="26" t="s">
        <v>316</v>
      </c>
      <c r="H3" s="26" t="s">
        <v>317</v>
      </c>
      <c r="I3" s="26" t="s">
        <v>318</v>
      </c>
    </row>
    <row r="4" spans="1:11" ht="15" customHeight="1" x14ac:dyDescent="0.2">
      <c r="A4" s="138"/>
      <c r="B4" s="138"/>
      <c r="C4" s="138"/>
      <c r="D4" s="138"/>
      <c r="E4" s="237" t="s">
        <v>337</v>
      </c>
      <c r="F4" s="237" t="s">
        <v>197</v>
      </c>
      <c r="G4" s="153"/>
      <c r="H4" s="237" t="s">
        <v>336</v>
      </c>
      <c r="I4" s="153"/>
      <c r="K4" s="118" t="s">
        <v>192</v>
      </c>
    </row>
    <row r="5" spans="1:11" ht="15" customHeight="1" x14ac:dyDescent="0.2">
      <c r="A5" s="138"/>
      <c r="B5" s="138"/>
      <c r="C5" s="239" t="s">
        <v>194</v>
      </c>
      <c r="D5" s="239"/>
      <c r="E5" s="237"/>
      <c r="F5" s="237"/>
      <c r="G5" s="153"/>
      <c r="H5" s="237"/>
      <c r="I5" s="153"/>
    </row>
    <row r="6" spans="1:11" ht="15" customHeight="1" x14ac:dyDescent="0.2">
      <c r="A6" s="119"/>
      <c r="B6" s="119"/>
      <c r="C6" s="240" t="s">
        <v>195</v>
      </c>
      <c r="D6" s="240" t="s">
        <v>196</v>
      </c>
      <c r="E6" s="237"/>
      <c r="F6" s="237"/>
      <c r="G6" s="237" t="s">
        <v>335</v>
      </c>
      <c r="H6" s="237"/>
      <c r="I6" s="154"/>
    </row>
    <row r="7" spans="1:11" ht="15" customHeight="1" thickBot="1" x14ac:dyDescent="0.25">
      <c r="A7" s="112" t="s">
        <v>369</v>
      </c>
      <c r="B7" s="112"/>
      <c r="C7" s="238"/>
      <c r="D7" s="238"/>
      <c r="E7" s="238"/>
      <c r="F7" s="238"/>
      <c r="G7" s="238"/>
      <c r="H7" s="238"/>
      <c r="I7" s="143" t="s">
        <v>198</v>
      </c>
    </row>
    <row r="8" spans="1:11" ht="15" customHeight="1" thickTop="1" x14ac:dyDescent="0.2">
      <c r="A8" s="140">
        <v>1</v>
      </c>
      <c r="B8" s="140" t="s">
        <v>204</v>
      </c>
      <c r="C8" s="45">
        <v>603.08950261790005</v>
      </c>
      <c r="D8" s="45">
        <v>7731.6723298068</v>
      </c>
      <c r="E8" s="45">
        <v>326.63571560100002</v>
      </c>
      <c r="F8" s="91">
        <v>0</v>
      </c>
      <c r="G8" s="14"/>
      <c r="H8" s="14"/>
      <c r="I8" s="45">
        <v>8008.1261168236997</v>
      </c>
      <c r="J8" s="22"/>
    </row>
    <row r="9" spans="1:11" ht="15" customHeight="1" x14ac:dyDescent="0.2">
      <c r="A9" s="140">
        <v>2</v>
      </c>
      <c r="B9" s="140" t="s">
        <v>205</v>
      </c>
      <c r="C9" s="45">
        <v>1143.6497898471998</v>
      </c>
      <c r="D9" s="45">
        <v>261892.79841869642</v>
      </c>
      <c r="E9" s="45">
        <v>1202.509601</v>
      </c>
      <c r="F9" s="91">
        <v>0</v>
      </c>
      <c r="G9" s="45"/>
      <c r="H9" s="45"/>
      <c r="I9" s="45">
        <v>261833.93860754359</v>
      </c>
      <c r="J9" s="22"/>
    </row>
    <row r="10" spans="1:11" ht="15" customHeight="1" x14ac:dyDescent="0.2">
      <c r="A10" s="140">
        <v>3</v>
      </c>
      <c r="B10" s="140" t="s">
        <v>206</v>
      </c>
      <c r="C10" s="45">
        <v>1120.3480816036001</v>
      </c>
      <c r="D10" s="45">
        <v>98629.566492063692</v>
      </c>
      <c r="E10" s="45">
        <v>1259.3444324992001</v>
      </c>
      <c r="F10" s="91">
        <v>0</v>
      </c>
      <c r="G10" s="45"/>
      <c r="H10" s="45"/>
      <c r="I10" s="45">
        <v>98490.570141168093</v>
      </c>
      <c r="J10" s="22"/>
    </row>
    <row r="11" spans="1:11" ht="15" customHeight="1" x14ac:dyDescent="0.2">
      <c r="A11" s="140">
        <v>4</v>
      </c>
      <c r="B11" s="140" t="s">
        <v>207</v>
      </c>
      <c r="C11" s="45">
        <v>14190.8853114166</v>
      </c>
      <c r="D11" s="45">
        <v>445086.01075242495</v>
      </c>
      <c r="E11" s="45">
        <v>13487.963941009</v>
      </c>
      <c r="F11" s="91">
        <v>0</v>
      </c>
      <c r="G11" s="45"/>
      <c r="H11" s="45"/>
      <c r="I11" s="45">
        <v>445788.93212283251</v>
      </c>
      <c r="J11" s="22"/>
    </row>
    <row r="12" spans="1:11" ht="15" customHeight="1" x14ac:dyDescent="0.2">
      <c r="A12" s="140">
        <v>5</v>
      </c>
      <c r="B12" s="140" t="s">
        <v>208</v>
      </c>
      <c r="C12" s="45">
        <v>2019.8146493043</v>
      </c>
      <c r="D12" s="45">
        <v>61972.014033650099</v>
      </c>
      <c r="E12" s="45">
        <v>499.87938827080001</v>
      </c>
      <c r="F12" s="91">
        <v>0</v>
      </c>
      <c r="G12" s="45"/>
      <c r="H12" s="45"/>
      <c r="I12" s="45">
        <v>63491.949294683604</v>
      </c>
      <c r="J12" s="22"/>
    </row>
    <row r="13" spans="1:11" ht="15" customHeight="1" x14ac:dyDescent="0.2">
      <c r="A13" s="140">
        <v>6</v>
      </c>
      <c r="B13" s="140" t="s">
        <v>209</v>
      </c>
      <c r="C13" s="45">
        <v>306.21951202719998</v>
      </c>
      <c r="D13" s="45">
        <v>23922.034732337797</v>
      </c>
      <c r="E13" s="45">
        <v>294.229796889</v>
      </c>
      <c r="F13" s="91">
        <v>0</v>
      </c>
      <c r="G13" s="45"/>
      <c r="H13" s="45"/>
      <c r="I13" s="45">
        <v>23934.024447475997</v>
      </c>
      <c r="J13" s="22"/>
    </row>
    <row r="14" spans="1:11" ht="15" customHeight="1" x14ac:dyDescent="0.2">
      <c r="A14" s="140">
        <v>7</v>
      </c>
      <c r="B14" s="140" t="s">
        <v>210</v>
      </c>
      <c r="C14" s="45">
        <v>204.33079295800002</v>
      </c>
      <c r="D14" s="45">
        <v>70436.338663965405</v>
      </c>
      <c r="E14" s="45">
        <v>106.331964</v>
      </c>
      <c r="F14" s="91">
        <v>0</v>
      </c>
      <c r="G14" s="45"/>
      <c r="H14" s="45"/>
      <c r="I14" s="45">
        <v>70534.337492923412</v>
      </c>
      <c r="J14" s="22"/>
    </row>
    <row r="15" spans="1:11" ht="15" customHeight="1" x14ac:dyDescent="0.2">
      <c r="A15" s="140">
        <v>8</v>
      </c>
      <c r="B15" s="140" t="s">
        <v>211</v>
      </c>
      <c r="C15" s="45">
        <v>2824.7329997729003</v>
      </c>
      <c r="D15" s="45">
        <v>159479.16936924797</v>
      </c>
      <c r="E15" s="45">
        <v>990.97139312579998</v>
      </c>
      <c r="F15" s="91">
        <v>0</v>
      </c>
      <c r="G15" s="45"/>
      <c r="H15" s="45"/>
      <c r="I15" s="45">
        <v>161312.93097589508</v>
      </c>
      <c r="J15" s="22"/>
    </row>
    <row r="16" spans="1:11" ht="15" customHeight="1" x14ac:dyDescent="0.2">
      <c r="A16" s="140">
        <v>9</v>
      </c>
      <c r="B16" s="140" t="s">
        <v>212</v>
      </c>
      <c r="C16" s="45">
        <v>2450.4758188262999</v>
      </c>
      <c r="D16" s="45">
        <v>22218.375991495701</v>
      </c>
      <c r="E16" s="45">
        <v>2625.8471089699997</v>
      </c>
      <c r="F16" s="91">
        <v>0</v>
      </c>
      <c r="G16" s="45"/>
      <c r="H16" s="45"/>
      <c r="I16" s="45">
        <v>22043.004701352002</v>
      </c>
      <c r="J16" s="22"/>
    </row>
    <row r="17" spans="1:10" ht="15" customHeight="1" x14ac:dyDescent="0.2">
      <c r="A17" s="140">
        <v>10</v>
      </c>
      <c r="B17" s="140" t="s">
        <v>213</v>
      </c>
      <c r="C17" s="45">
        <v>1467.8523455590998</v>
      </c>
      <c r="D17" s="45">
        <v>11751.752056305799</v>
      </c>
      <c r="E17" s="45">
        <v>431.96354255519998</v>
      </c>
      <c r="F17" s="91">
        <v>0</v>
      </c>
      <c r="G17" s="45"/>
      <c r="H17" s="45"/>
      <c r="I17" s="45">
        <v>12787.640859309698</v>
      </c>
      <c r="J17" s="22"/>
    </row>
    <row r="18" spans="1:10" ht="15" customHeight="1" x14ac:dyDescent="0.2">
      <c r="A18" s="140">
        <v>11</v>
      </c>
      <c r="B18" s="140" t="s">
        <v>214</v>
      </c>
      <c r="C18" s="45">
        <v>2121.1158629453003</v>
      </c>
      <c r="D18" s="45">
        <v>81596.580189007407</v>
      </c>
      <c r="E18" s="45">
        <v>1056.9818640768999</v>
      </c>
      <c r="F18" s="91">
        <v>0</v>
      </c>
      <c r="G18" s="45"/>
      <c r="H18" s="45"/>
      <c r="I18" s="45">
        <v>82660.714187875812</v>
      </c>
      <c r="J18" s="22"/>
    </row>
    <row r="19" spans="1:10" ht="15" customHeight="1" x14ac:dyDescent="0.2">
      <c r="A19" s="140">
        <v>12</v>
      </c>
      <c r="B19" s="140" t="s">
        <v>215</v>
      </c>
      <c r="C19" s="45">
        <v>0</v>
      </c>
      <c r="D19" s="45">
        <v>37933.374771587391</v>
      </c>
      <c r="E19" s="45">
        <v>0</v>
      </c>
      <c r="F19" s="91"/>
      <c r="G19" s="45"/>
      <c r="H19" s="45"/>
      <c r="I19" s="45">
        <v>37933.374771587391</v>
      </c>
      <c r="J19" s="22"/>
    </row>
    <row r="20" spans="1:10" ht="15" customHeight="1" x14ac:dyDescent="0.2">
      <c r="A20" s="149">
        <v>13</v>
      </c>
      <c r="B20" s="149" t="s">
        <v>4</v>
      </c>
      <c r="C20" s="197">
        <v>28452.5146668784</v>
      </c>
      <c r="D20" s="197">
        <v>1282649.6878005893</v>
      </c>
      <c r="E20" s="197">
        <v>22282.658747996906</v>
      </c>
      <c r="F20" s="93"/>
      <c r="G20" s="209"/>
      <c r="H20" s="209"/>
      <c r="I20" s="209">
        <v>1288819.5437194707</v>
      </c>
      <c r="J20" s="28"/>
    </row>
    <row r="21" spans="1:10" ht="15.75" customHeight="1" x14ac:dyDescent="0.2">
      <c r="C21" s="45"/>
      <c r="D21" s="45"/>
      <c r="E21" s="45"/>
      <c r="F21" s="45"/>
      <c r="G21" s="45"/>
      <c r="H21" s="45"/>
      <c r="I21" s="45"/>
      <c r="J21" s="22"/>
    </row>
    <row r="22" spans="1:10" ht="15.75" customHeight="1" x14ac:dyDescent="0.2">
      <c r="G22" s="151"/>
      <c r="H22" s="151"/>
    </row>
    <row r="23" spans="1:10" x14ac:dyDescent="0.2">
      <c r="G23" s="151"/>
      <c r="H23" s="151"/>
    </row>
    <row r="24" spans="1:10" x14ac:dyDescent="0.2">
      <c r="F24" s="17"/>
      <c r="G24" s="99"/>
      <c r="H24" s="99"/>
      <c r="I24" s="17"/>
    </row>
    <row r="25" spans="1:10" x14ac:dyDescent="0.2">
      <c r="F25" s="17"/>
      <c r="G25" s="152"/>
      <c r="H25" s="152"/>
      <c r="I25" s="17"/>
    </row>
    <row r="26" spans="1:10" x14ac:dyDescent="0.2">
      <c r="F26" s="17"/>
      <c r="G26" s="152"/>
      <c r="H26" s="152"/>
      <c r="I26" s="17"/>
    </row>
    <row r="27" spans="1:10" x14ac:dyDescent="0.2">
      <c r="F27" s="17"/>
      <c r="G27" s="99"/>
      <c r="H27" s="99"/>
      <c r="I27" s="17"/>
    </row>
    <row r="28" spans="1:10" x14ac:dyDescent="0.2">
      <c r="F28" s="17"/>
      <c r="G28" s="99"/>
      <c r="H28" s="99"/>
      <c r="I28" s="17"/>
    </row>
    <row r="29" spans="1:10" x14ac:dyDescent="0.2">
      <c r="F29" s="17"/>
      <c r="G29" s="99"/>
      <c r="H29" s="99"/>
      <c r="I29" s="17"/>
    </row>
    <row r="30" spans="1:10" x14ac:dyDescent="0.2">
      <c r="F30" s="17"/>
      <c r="G30" s="99"/>
      <c r="H30" s="99"/>
      <c r="I30" s="17"/>
    </row>
    <row r="31" spans="1:10" x14ac:dyDescent="0.2">
      <c r="F31" s="17"/>
      <c r="G31" s="17"/>
      <c r="H31" s="17"/>
      <c r="I31" s="17"/>
    </row>
    <row r="56" spans="7:8" x14ac:dyDescent="0.2">
      <c r="G56" s="16"/>
      <c r="H56" s="16"/>
    </row>
    <row r="78" spans="7:8" x14ac:dyDescent="0.2">
      <c r="G78" s="63"/>
      <c r="H78" s="63"/>
    </row>
  </sheetData>
  <mergeCells count="7">
    <mergeCell ref="E4:E7"/>
    <mergeCell ref="F4:F7"/>
    <mergeCell ref="H4:H7"/>
    <mergeCell ref="C5:D5"/>
    <mergeCell ref="C6:C7"/>
    <mergeCell ref="D6:D7"/>
    <mergeCell ref="G6:G7"/>
  </mergeCells>
  <hyperlinks>
    <hyperlink ref="K4" location="Index!A1" display="Index"/>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B45E6"/>
  </sheetPr>
  <dimension ref="A1:K15"/>
  <sheetViews>
    <sheetView showGridLines="0" workbookViewId="0">
      <selection activeCell="I21" sqref="I21"/>
    </sheetView>
  </sheetViews>
  <sheetFormatPr defaultColWidth="9.140625" defaultRowHeight="12.75" x14ac:dyDescent="0.2"/>
  <cols>
    <col min="1" max="1" width="5" style="15" customWidth="1"/>
    <col min="2" max="2" width="21.5703125" style="15" customWidth="1"/>
    <col min="3" max="3" width="13" style="15" customWidth="1"/>
    <col min="4" max="4" width="15.5703125" style="15" customWidth="1"/>
    <col min="5" max="7" width="12.5703125" style="15" customWidth="1"/>
    <col min="8" max="8" width="13.42578125" style="15" customWidth="1"/>
    <col min="9" max="9" width="12.28515625" style="15" customWidth="1"/>
    <col min="10" max="11" width="8.5703125" style="15" customWidth="1"/>
    <col min="12" max="16384" width="9.140625" style="15"/>
  </cols>
  <sheetData>
    <row r="1" spans="1:11" ht="15" customHeight="1" x14ac:dyDescent="0.2">
      <c r="A1" s="16" t="s">
        <v>294</v>
      </c>
    </row>
    <row r="2" spans="1:11" ht="15" customHeight="1" x14ac:dyDescent="0.2"/>
    <row r="3" spans="1:11" ht="15" customHeight="1" x14ac:dyDescent="0.2">
      <c r="C3" s="26" t="s">
        <v>312</v>
      </c>
      <c r="D3" s="26" t="s">
        <v>313</v>
      </c>
      <c r="E3" s="26" t="s">
        <v>314</v>
      </c>
      <c r="F3" s="26" t="s">
        <v>315</v>
      </c>
      <c r="G3" s="26" t="s">
        <v>316</v>
      </c>
      <c r="H3" s="26" t="s">
        <v>317</v>
      </c>
      <c r="I3" s="26" t="s">
        <v>318</v>
      </c>
    </row>
    <row r="4" spans="1:11" ht="15" customHeight="1" x14ac:dyDescent="0.2">
      <c r="A4" s="138"/>
      <c r="B4" s="138"/>
      <c r="C4" s="138"/>
      <c r="D4" s="138"/>
      <c r="E4" s="237" t="s">
        <v>337</v>
      </c>
      <c r="F4" s="237" t="s">
        <v>197</v>
      </c>
      <c r="G4" s="153"/>
      <c r="H4" s="237" t="s">
        <v>336</v>
      </c>
      <c r="I4" s="153"/>
      <c r="K4" s="118" t="s">
        <v>192</v>
      </c>
    </row>
    <row r="5" spans="1:11" ht="15" customHeight="1" x14ac:dyDescent="0.2">
      <c r="A5" s="138"/>
      <c r="B5" s="138"/>
      <c r="C5" s="239" t="s">
        <v>194</v>
      </c>
      <c r="D5" s="239"/>
      <c r="E5" s="237"/>
      <c r="F5" s="237"/>
      <c r="G5" s="153"/>
      <c r="H5" s="237"/>
      <c r="I5" s="153"/>
    </row>
    <row r="6" spans="1:11" ht="15" customHeight="1" x14ac:dyDescent="0.2">
      <c r="A6" s="119"/>
      <c r="B6" s="119"/>
      <c r="C6" s="240" t="s">
        <v>195</v>
      </c>
      <c r="D6" s="240" t="s">
        <v>196</v>
      </c>
      <c r="E6" s="237"/>
      <c r="F6" s="237"/>
      <c r="G6" s="237" t="s">
        <v>335</v>
      </c>
      <c r="H6" s="237"/>
      <c r="I6" s="154"/>
    </row>
    <row r="7" spans="1:11" ht="15" customHeight="1" thickBot="1" x14ac:dyDescent="0.25">
      <c r="A7" s="112" t="s">
        <v>369</v>
      </c>
      <c r="B7" s="112"/>
      <c r="C7" s="238"/>
      <c r="D7" s="238"/>
      <c r="E7" s="238"/>
      <c r="F7" s="238"/>
      <c r="G7" s="238"/>
      <c r="H7" s="238"/>
      <c r="I7" s="143" t="s">
        <v>198</v>
      </c>
    </row>
    <row r="8" spans="1:11" ht="15" customHeight="1" thickTop="1" x14ac:dyDescent="0.2">
      <c r="A8" s="140">
        <v>1</v>
      </c>
      <c r="B8" s="140" t="s">
        <v>216</v>
      </c>
      <c r="C8" s="45">
        <v>22104.0112043763</v>
      </c>
      <c r="D8" s="45">
        <v>1116074</v>
      </c>
      <c r="E8" s="45">
        <v>15550.916794135099</v>
      </c>
      <c r="F8" s="91"/>
      <c r="G8" s="14"/>
      <c r="H8" s="14"/>
      <c r="I8" s="45">
        <v>1122642.1613563376</v>
      </c>
    </row>
    <row r="9" spans="1:11" ht="15" customHeight="1" x14ac:dyDescent="0.2">
      <c r="A9" s="140">
        <v>2</v>
      </c>
      <c r="B9" s="140" t="s">
        <v>217</v>
      </c>
      <c r="C9" s="45">
        <v>53.722133479</v>
      </c>
      <c r="D9" s="45">
        <v>32383.935970430393</v>
      </c>
      <c r="E9" s="45">
        <v>102.523032</v>
      </c>
      <c r="F9" s="91"/>
      <c r="G9" s="14"/>
      <c r="H9" s="14"/>
      <c r="I9" s="45">
        <v>32335.135071909393</v>
      </c>
    </row>
    <row r="10" spans="1:11" ht="15" customHeight="1" x14ac:dyDescent="0.2">
      <c r="A10" s="140">
        <v>3</v>
      </c>
      <c r="B10" s="140" t="s">
        <v>218</v>
      </c>
      <c r="C10" s="45">
        <v>439.3633046219</v>
      </c>
      <c r="D10" s="45">
        <v>57308.268322588323</v>
      </c>
      <c r="E10" s="45">
        <v>426.87124399999999</v>
      </c>
      <c r="F10" s="91"/>
      <c r="G10" s="14"/>
      <c r="H10" s="14"/>
      <c r="I10" s="45">
        <v>57320.760383210218</v>
      </c>
    </row>
    <row r="11" spans="1:11" ht="15" customHeight="1" x14ac:dyDescent="0.2">
      <c r="A11" s="140">
        <v>4</v>
      </c>
      <c r="B11" s="140" t="s">
        <v>332</v>
      </c>
      <c r="C11" s="45">
        <v>5792.1172124349005</v>
      </c>
      <c r="D11" s="45">
        <v>73299.763439101196</v>
      </c>
      <c r="E11" s="45">
        <v>6193.7028438626003</v>
      </c>
      <c r="F11" s="91"/>
      <c r="G11" s="14"/>
      <c r="H11" s="14"/>
      <c r="I11" s="45">
        <v>72898.177807673492</v>
      </c>
    </row>
    <row r="12" spans="1:11" ht="15" customHeight="1" x14ac:dyDescent="0.2">
      <c r="A12" s="140">
        <v>5</v>
      </c>
      <c r="B12" s="140" t="s">
        <v>219</v>
      </c>
      <c r="C12" s="45">
        <v>63.300811966300003</v>
      </c>
      <c r="D12" s="45">
        <v>3568.6531222162412</v>
      </c>
      <c r="E12" s="45">
        <v>8.6448339999999995</v>
      </c>
      <c r="F12" s="91"/>
      <c r="G12" s="14"/>
      <c r="H12" s="14"/>
      <c r="I12" s="45">
        <v>3623.309100182541</v>
      </c>
    </row>
    <row r="13" spans="1:11" ht="15" customHeight="1" x14ac:dyDescent="0.2">
      <c r="A13" s="149">
        <v>6</v>
      </c>
      <c r="B13" s="149" t="s">
        <v>4</v>
      </c>
      <c r="C13" s="197">
        <v>28452.5146668784</v>
      </c>
      <c r="D13" s="197">
        <v>1282635</v>
      </c>
      <c r="E13" s="197">
        <v>22282.658747997695</v>
      </c>
      <c r="F13" s="93"/>
      <c r="G13" s="47"/>
      <c r="H13" s="47"/>
      <c r="I13" s="197">
        <v>1288819.5437193101</v>
      </c>
    </row>
    <row r="14" spans="1:11" x14ac:dyDescent="0.2">
      <c r="C14" s="22"/>
      <c r="D14" s="22"/>
      <c r="E14" s="22"/>
      <c r="F14" s="22"/>
      <c r="I14" s="22">
        <f>+I13-1288787</f>
        <v>32.543719310080633</v>
      </c>
    </row>
    <row r="15" spans="1:11" x14ac:dyDescent="0.2">
      <c r="A15" s="26"/>
      <c r="B15" s="26"/>
      <c r="C15" s="26"/>
      <c r="D15" s="26"/>
      <c r="E15" s="26"/>
    </row>
  </sheetData>
  <mergeCells count="7">
    <mergeCell ref="E4:E7"/>
    <mergeCell ref="F4:F7"/>
    <mergeCell ref="H4:H7"/>
    <mergeCell ref="C5:D5"/>
    <mergeCell ref="C6:C7"/>
    <mergeCell ref="D6:D7"/>
    <mergeCell ref="G6:G7"/>
  </mergeCells>
  <hyperlinks>
    <hyperlink ref="K4" location="Index!A1" display="Inde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B45E6"/>
  </sheetPr>
  <dimension ref="A1:J19"/>
  <sheetViews>
    <sheetView showGridLines="0" workbookViewId="0">
      <selection activeCell="F27" sqref="F27"/>
    </sheetView>
  </sheetViews>
  <sheetFormatPr defaultColWidth="9.140625" defaultRowHeight="12.75" x14ac:dyDescent="0.2"/>
  <cols>
    <col min="1" max="1" width="5" style="15" customWidth="1"/>
    <col min="2" max="2" width="24.42578125" style="15" customWidth="1"/>
    <col min="3" max="8" width="12.85546875" style="15" customWidth="1"/>
    <col min="9" max="9" width="10.42578125" style="15" bestFit="1" customWidth="1"/>
    <col min="10" max="10" width="8.5703125" style="15" customWidth="1"/>
    <col min="11" max="16384" width="9.140625" style="15"/>
  </cols>
  <sheetData>
    <row r="1" spans="1:10" ht="15" customHeight="1" x14ac:dyDescent="0.2">
      <c r="A1" s="16" t="s">
        <v>295</v>
      </c>
    </row>
    <row r="2" spans="1:10" ht="15" customHeight="1" x14ac:dyDescent="0.2">
      <c r="B2" s="16"/>
    </row>
    <row r="3" spans="1:10" ht="15" customHeight="1" x14ac:dyDescent="0.2">
      <c r="C3" s="26" t="s">
        <v>312</v>
      </c>
      <c r="D3" s="26" t="s">
        <v>313</v>
      </c>
      <c r="E3" s="26" t="s">
        <v>314</v>
      </c>
      <c r="F3" s="26" t="s">
        <v>315</v>
      </c>
      <c r="G3" s="26" t="s">
        <v>316</v>
      </c>
      <c r="H3" s="26" t="s">
        <v>317</v>
      </c>
    </row>
    <row r="4" spans="1:10" ht="15" customHeight="1" x14ac:dyDescent="0.2">
      <c r="A4" s="119"/>
      <c r="B4" s="119"/>
      <c r="C4" s="239" t="s">
        <v>344</v>
      </c>
      <c r="D4" s="239"/>
      <c r="E4" s="239"/>
      <c r="F4" s="239"/>
      <c r="G4" s="239"/>
      <c r="H4" s="239"/>
      <c r="J4" s="118" t="s">
        <v>192</v>
      </c>
    </row>
    <row r="5" spans="1:10" ht="15" customHeight="1" x14ac:dyDescent="0.2">
      <c r="A5" s="119"/>
      <c r="B5" s="119"/>
      <c r="C5" s="241" t="s">
        <v>220</v>
      </c>
      <c r="D5" s="240" t="s">
        <v>221</v>
      </c>
      <c r="E5" s="240" t="s">
        <v>222</v>
      </c>
      <c r="F5" s="240" t="s">
        <v>223</v>
      </c>
      <c r="G5" s="240" t="s">
        <v>224</v>
      </c>
      <c r="H5" s="243" t="s">
        <v>225</v>
      </c>
      <c r="J5" s="101"/>
    </row>
    <row r="6" spans="1:10" ht="15" customHeight="1" thickBot="1" x14ac:dyDescent="0.25">
      <c r="A6" s="112" t="s">
        <v>369</v>
      </c>
      <c r="B6" s="112"/>
      <c r="C6" s="242"/>
      <c r="D6" s="238"/>
      <c r="E6" s="238"/>
      <c r="F6" s="238"/>
      <c r="G6" s="238"/>
      <c r="H6" s="244"/>
    </row>
    <row r="7" spans="1:10" ht="15" customHeight="1" thickTop="1" x14ac:dyDescent="0.2">
      <c r="A7" s="140">
        <v>1</v>
      </c>
      <c r="B7" s="60" t="s">
        <v>345</v>
      </c>
      <c r="C7" s="60"/>
      <c r="D7" s="60"/>
      <c r="E7" s="60"/>
      <c r="F7" s="60"/>
      <c r="G7" s="60"/>
      <c r="H7" s="60"/>
    </row>
    <row r="8" spans="1:10" ht="15" customHeight="1" x14ac:dyDescent="0.2">
      <c r="A8" s="140"/>
      <c r="B8" s="141" t="s">
        <v>346</v>
      </c>
      <c r="C8" s="151">
        <v>18959.503496773799</v>
      </c>
      <c r="D8" s="151">
        <v>3431.537455013</v>
      </c>
      <c r="E8" s="151">
        <v>3629.6436547400999</v>
      </c>
      <c r="F8" s="151">
        <v>1640.7215759144001</v>
      </c>
      <c r="G8" s="151">
        <v>1201.7053692657</v>
      </c>
      <c r="H8" s="151">
        <v>2172.3999181017002</v>
      </c>
    </row>
    <row r="9" spans="1:10" ht="15" customHeight="1" x14ac:dyDescent="0.2">
      <c r="A9" s="140"/>
      <c r="B9" s="141" t="s">
        <v>347</v>
      </c>
      <c r="C9" s="151">
        <v>14157.479994487399</v>
      </c>
      <c r="D9" s="151">
        <v>5401.2967281181</v>
      </c>
      <c r="E9" s="151">
        <v>1985.2261075623001</v>
      </c>
      <c r="F9" s="151">
        <v>824.43353986969998</v>
      </c>
      <c r="G9" s="151">
        <v>676.01824928240001</v>
      </c>
      <c r="H9" s="151">
        <v>1624.4458790174001</v>
      </c>
    </row>
    <row r="10" spans="1:10" ht="15" customHeight="1" x14ac:dyDescent="0.2">
      <c r="A10" s="140">
        <v>2</v>
      </c>
      <c r="B10" s="141" t="s">
        <v>348</v>
      </c>
      <c r="C10" s="60"/>
      <c r="D10" s="60"/>
      <c r="E10" s="60"/>
      <c r="F10" s="60"/>
      <c r="G10" s="60"/>
      <c r="H10" s="60"/>
    </row>
    <row r="11" spans="1:10" ht="15" customHeight="1" x14ac:dyDescent="0.2">
      <c r="A11" s="149">
        <v>3</v>
      </c>
      <c r="B11" s="186" t="s">
        <v>273</v>
      </c>
      <c r="C11" s="187">
        <v>33116.983491261199</v>
      </c>
      <c r="D11" s="187">
        <v>8832.8341831311009</v>
      </c>
      <c r="E11" s="187">
        <v>5614.8697623024</v>
      </c>
      <c r="F11" s="187">
        <v>2465.1551157841</v>
      </c>
      <c r="G11" s="187">
        <v>1877.7236185481001</v>
      </c>
      <c r="H11" s="187">
        <v>3796.8457971191001</v>
      </c>
    </row>
    <row r="17" spans="3:9" x14ac:dyDescent="0.2">
      <c r="C17" s="223"/>
      <c r="D17" s="223"/>
      <c r="E17" s="223"/>
      <c r="F17" s="223"/>
      <c r="G17" s="223"/>
      <c r="H17" s="223"/>
      <c r="I17" s="223"/>
    </row>
    <row r="18" spans="3:9" x14ac:dyDescent="0.2">
      <c r="C18" s="223"/>
      <c r="D18" s="223"/>
      <c r="E18" s="223"/>
      <c r="F18" s="223"/>
      <c r="G18" s="223"/>
      <c r="H18" s="223"/>
      <c r="I18" s="223"/>
    </row>
    <row r="19" spans="3:9" x14ac:dyDescent="0.2">
      <c r="C19" s="223"/>
      <c r="D19" s="223"/>
      <c r="E19" s="223"/>
      <c r="F19" s="223"/>
      <c r="G19" s="223"/>
      <c r="H19" s="223"/>
      <c r="I19" s="223"/>
    </row>
  </sheetData>
  <mergeCells count="7">
    <mergeCell ref="C4:H4"/>
    <mergeCell ref="C5:C6"/>
    <mergeCell ref="D5:D6"/>
    <mergeCell ref="E5:E6"/>
    <mergeCell ref="F5:F6"/>
    <mergeCell ref="G5:G6"/>
    <mergeCell ref="H5:H6"/>
  </mergeCells>
  <hyperlinks>
    <hyperlink ref="J4" location="Index!A1" display="Index"/>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B45E6"/>
  </sheetPr>
  <dimension ref="A1:Q16"/>
  <sheetViews>
    <sheetView showGridLines="0" workbookViewId="0">
      <selection activeCell="C11" sqref="C11"/>
    </sheetView>
  </sheetViews>
  <sheetFormatPr defaultColWidth="9.140625" defaultRowHeight="12.75" x14ac:dyDescent="0.2"/>
  <cols>
    <col min="1" max="1" width="5" style="15" customWidth="1"/>
    <col min="2" max="2" width="25.28515625" style="15" customWidth="1"/>
    <col min="3" max="3" width="11.7109375" style="15" customWidth="1"/>
    <col min="4" max="4" width="15.28515625" style="15" customWidth="1"/>
    <col min="5" max="5" width="11.85546875" style="15" customWidth="1"/>
    <col min="6" max="6" width="11.140625" style="15" customWidth="1"/>
    <col min="7" max="9" width="10.85546875" style="15" customWidth="1"/>
    <col min="10" max="10" width="11.28515625" style="15" customWidth="1"/>
    <col min="11" max="11" width="10.7109375" style="15" customWidth="1"/>
    <col min="12" max="13" width="12.42578125" style="15" customWidth="1"/>
    <col min="14" max="15" width="10.85546875" style="15" customWidth="1"/>
    <col min="16" max="17" width="8.5703125" style="15" customWidth="1"/>
    <col min="18" max="16384" width="9.140625" style="15"/>
  </cols>
  <sheetData>
    <row r="1" spans="1:17" ht="15" customHeight="1" x14ac:dyDescent="0.2">
      <c r="A1" s="16" t="s">
        <v>296</v>
      </c>
    </row>
    <row r="2" spans="1:17" ht="15" customHeight="1" x14ac:dyDescent="0.2">
      <c r="B2" s="16"/>
      <c r="C2" s="74"/>
      <c r="D2" s="73"/>
      <c r="E2" s="74"/>
      <c r="F2" s="73"/>
      <c r="G2" s="74"/>
      <c r="H2" s="73"/>
      <c r="I2" s="74"/>
      <c r="J2" s="73"/>
      <c r="K2" s="74"/>
      <c r="L2" s="73"/>
      <c r="M2" s="74"/>
      <c r="N2" s="74"/>
      <c r="O2" s="73"/>
    </row>
    <row r="3" spans="1:17" ht="15" customHeight="1" x14ac:dyDescent="0.2">
      <c r="A3" s="26"/>
      <c r="B3" s="26"/>
      <c r="C3" s="26" t="s">
        <v>312</v>
      </c>
      <c r="D3" s="26" t="s">
        <v>313</v>
      </c>
      <c r="E3" s="26" t="s">
        <v>314</v>
      </c>
      <c r="F3" s="26" t="s">
        <v>315</v>
      </c>
      <c r="G3" s="26" t="s">
        <v>316</v>
      </c>
      <c r="H3" s="26" t="s">
        <v>317</v>
      </c>
      <c r="I3" s="26" t="s">
        <v>318</v>
      </c>
      <c r="J3" s="26" t="s">
        <v>339</v>
      </c>
      <c r="K3" s="26" t="s">
        <v>340</v>
      </c>
      <c r="L3" s="26" t="s">
        <v>334</v>
      </c>
      <c r="M3" s="26" t="s">
        <v>341</v>
      </c>
      <c r="N3" s="26" t="s">
        <v>342</v>
      </c>
      <c r="O3" s="26" t="s">
        <v>343</v>
      </c>
    </row>
    <row r="4" spans="1:17" ht="15" customHeight="1" x14ac:dyDescent="0.2">
      <c r="A4" s="114"/>
      <c r="B4" s="114"/>
      <c r="C4" s="157"/>
      <c r="D4" s="245" t="s">
        <v>241</v>
      </c>
      <c r="E4" s="246"/>
      <c r="F4" s="246"/>
      <c r="G4" s="246"/>
      <c r="H4" s="246"/>
      <c r="I4" s="246"/>
      <c r="J4" s="246" t="s">
        <v>240</v>
      </c>
      <c r="K4" s="246"/>
      <c r="L4" s="246"/>
      <c r="M4" s="246"/>
      <c r="N4" s="246" t="s">
        <v>239</v>
      </c>
      <c r="O4" s="246"/>
      <c r="Q4" s="118" t="s">
        <v>192</v>
      </c>
    </row>
    <row r="5" spans="1:17" ht="15" customHeight="1" x14ac:dyDescent="0.2">
      <c r="A5" s="144"/>
      <c r="B5" s="159"/>
      <c r="C5" s="158"/>
      <c r="D5" s="247"/>
      <c r="E5" s="248"/>
      <c r="F5" s="248"/>
      <c r="G5" s="248"/>
      <c r="H5" s="248"/>
      <c r="I5" s="248"/>
      <c r="J5" s="248"/>
      <c r="K5" s="248"/>
      <c r="L5" s="248"/>
      <c r="M5" s="248"/>
      <c r="N5" s="248"/>
      <c r="O5" s="248"/>
    </row>
    <row r="6" spans="1:17" ht="19.5" customHeight="1" x14ac:dyDescent="0.2">
      <c r="A6" s="258" t="s">
        <v>369</v>
      </c>
      <c r="B6" s="259"/>
      <c r="C6" s="268"/>
      <c r="D6" s="251" t="s">
        <v>238</v>
      </c>
      <c r="E6" s="251" t="s">
        <v>237</v>
      </c>
      <c r="F6" s="253"/>
      <c r="G6" s="249" t="s">
        <v>236</v>
      </c>
      <c r="H6" s="250"/>
      <c r="I6" s="250"/>
      <c r="J6" s="255" t="s">
        <v>235</v>
      </c>
      <c r="K6" s="255"/>
      <c r="L6" s="255" t="s">
        <v>234</v>
      </c>
      <c r="M6" s="255"/>
      <c r="N6" s="251" t="s">
        <v>234</v>
      </c>
      <c r="O6" s="251" t="s">
        <v>233</v>
      </c>
    </row>
    <row r="7" spans="1:17" ht="21.75" customHeight="1" x14ac:dyDescent="0.2">
      <c r="A7" s="260"/>
      <c r="B7" s="261"/>
      <c r="C7" s="251"/>
      <c r="D7" s="251"/>
      <c r="E7" s="251"/>
      <c r="F7" s="248"/>
      <c r="G7" s="264" t="s">
        <v>232</v>
      </c>
      <c r="H7" s="266" t="s">
        <v>231</v>
      </c>
      <c r="I7" s="269" t="s">
        <v>230</v>
      </c>
      <c r="J7" s="160"/>
      <c r="K7" s="256" t="s">
        <v>230</v>
      </c>
      <c r="L7" s="160"/>
      <c r="M7" s="256" t="s">
        <v>230</v>
      </c>
      <c r="N7" s="251"/>
      <c r="O7" s="251"/>
    </row>
    <row r="8" spans="1:17" ht="15" customHeight="1" thickBot="1" x14ac:dyDescent="0.25">
      <c r="A8" s="262"/>
      <c r="B8" s="263"/>
      <c r="C8" s="252"/>
      <c r="D8" s="252"/>
      <c r="E8" s="252"/>
      <c r="F8" s="254"/>
      <c r="G8" s="265"/>
      <c r="H8" s="267"/>
      <c r="I8" s="270"/>
      <c r="J8" s="161"/>
      <c r="K8" s="257"/>
      <c r="L8" s="161"/>
      <c r="M8" s="257"/>
      <c r="N8" s="252"/>
      <c r="O8" s="252"/>
    </row>
    <row r="9" spans="1:17" ht="15" customHeight="1" thickTop="1" x14ac:dyDescent="0.2">
      <c r="A9" s="140">
        <v>1</v>
      </c>
      <c r="B9" s="155" t="s">
        <v>229</v>
      </c>
      <c r="C9" s="151">
        <v>74973</v>
      </c>
      <c r="D9" s="188"/>
      <c r="E9" s="188"/>
      <c r="F9" s="18"/>
      <c r="G9" s="188"/>
      <c r="H9" s="188"/>
      <c r="I9" s="188"/>
      <c r="J9" s="188"/>
      <c r="K9" s="188"/>
      <c r="L9" s="188"/>
      <c r="M9" s="188"/>
      <c r="N9" s="188"/>
      <c r="O9" s="188"/>
    </row>
    <row r="10" spans="1:17" ht="15" customHeight="1" x14ac:dyDescent="0.2">
      <c r="A10" s="140">
        <v>2</v>
      </c>
      <c r="B10" s="155" t="s">
        <v>228</v>
      </c>
      <c r="C10" s="151">
        <v>832140.22391015699</v>
      </c>
      <c r="D10" s="188">
        <v>8935.9792304442999</v>
      </c>
      <c r="E10" s="188">
        <v>21838.9643628134</v>
      </c>
      <c r="F10" s="99">
        <v>22118.074466238199</v>
      </c>
      <c r="G10" s="188">
        <v>8136.1708495153998</v>
      </c>
      <c r="H10" s="188">
        <v>9067.8390240000008</v>
      </c>
      <c r="I10" s="188">
        <v>9771.7034839999997</v>
      </c>
      <c r="J10" s="188">
        <v>2894.2526714099999</v>
      </c>
      <c r="K10" s="188">
        <v>335.35238500000003</v>
      </c>
      <c r="L10" s="188">
        <v>7514.9463070000002</v>
      </c>
      <c r="M10" s="188">
        <v>3221.476349</v>
      </c>
      <c r="N10" s="188">
        <v>15095.407781125399</v>
      </c>
      <c r="O10" s="188">
        <v>6872.4981234831002</v>
      </c>
    </row>
    <row r="11" spans="1:17" ht="15" customHeight="1" x14ac:dyDescent="0.2">
      <c r="A11" s="147">
        <v>3</v>
      </c>
      <c r="B11" s="156" t="s">
        <v>227</v>
      </c>
      <c r="C11" s="189">
        <v>136899.71962226499</v>
      </c>
      <c r="D11" s="190">
        <v>0</v>
      </c>
      <c r="E11" s="190">
        <v>1500.88543777</v>
      </c>
      <c r="F11" s="189">
        <v>1840.0579059397</v>
      </c>
      <c r="G11" s="190">
        <v>0</v>
      </c>
      <c r="H11" s="190">
        <v>30.187308625</v>
      </c>
      <c r="I11" s="190">
        <v>11.680408</v>
      </c>
      <c r="J11" s="190">
        <v>353.33632</v>
      </c>
      <c r="K11" s="190">
        <v>1.45651</v>
      </c>
      <c r="L11" s="190">
        <v>26.4175</v>
      </c>
      <c r="M11" s="190">
        <v>0.111693</v>
      </c>
      <c r="N11" s="190"/>
      <c r="O11" s="190"/>
    </row>
    <row r="12" spans="1:17" ht="15" x14ac:dyDescent="0.25">
      <c r="C12" s="228"/>
      <c r="D12" s="60"/>
      <c r="E12" s="60"/>
      <c r="F12" s="60"/>
      <c r="G12" s="60"/>
      <c r="H12" s="60"/>
      <c r="I12" s="60"/>
      <c r="J12" s="228"/>
      <c r="K12" s="60"/>
      <c r="L12" s="60"/>
      <c r="M12" s="60"/>
    </row>
    <row r="13" spans="1:17" x14ac:dyDescent="0.2">
      <c r="J13" s="229"/>
    </row>
    <row r="16" spans="1:17" x14ac:dyDescent="0.2">
      <c r="J16" s="15" t="s">
        <v>323</v>
      </c>
    </row>
  </sheetData>
  <mergeCells count="18">
    <mergeCell ref="A6:B8"/>
    <mergeCell ref="G7:G8"/>
    <mergeCell ref="H7:H8"/>
    <mergeCell ref="C6:C8"/>
    <mergeCell ref="I7:I8"/>
    <mergeCell ref="N4:O5"/>
    <mergeCell ref="N6:N8"/>
    <mergeCell ref="O6:O8"/>
    <mergeCell ref="J6:K6"/>
    <mergeCell ref="L6:M6"/>
    <mergeCell ref="K7:K8"/>
    <mergeCell ref="M7:M8"/>
    <mergeCell ref="D4:I5"/>
    <mergeCell ref="J4:M5"/>
    <mergeCell ref="G6:I6"/>
    <mergeCell ref="E6:E8"/>
    <mergeCell ref="D6:D8"/>
    <mergeCell ref="F6:F8"/>
  </mergeCells>
  <hyperlinks>
    <hyperlink ref="Q4" location="Index!A1" display="Index"/>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Disclaimer</vt:lpstr>
      <vt:lpstr>Index</vt:lpstr>
      <vt:lpstr>EU OV1</vt:lpstr>
      <vt:lpstr>OFD</vt:lpstr>
      <vt:lpstr>EU CR1-A</vt:lpstr>
      <vt:lpstr>EU CR1-B</vt:lpstr>
      <vt:lpstr>EU CR1-C</vt:lpstr>
      <vt:lpstr>EU CR1-D</vt:lpstr>
      <vt:lpstr>EU CR1-E</vt:lpstr>
      <vt:lpstr>EU CR2-A</vt:lpstr>
      <vt:lpstr>EU CR2-B</vt:lpstr>
      <vt:lpstr>EU CR3</vt:lpstr>
      <vt:lpstr>EU CR4</vt:lpstr>
      <vt:lpstr>EU CR5</vt:lpstr>
      <vt:lpstr>EU CCR1</vt:lpstr>
      <vt:lpstr>EU CCR2</vt:lpstr>
      <vt:lpstr>EU CCR3</vt:lpstr>
      <vt:lpstr>EU CCR5-A</vt:lpstr>
      <vt:lpstr>EU CCR5-B</vt:lpstr>
      <vt:lpstr>EU MR1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Elma Rún Friðriksdóttir</dc:creator>
  <cp:lastModifiedBy>Gísli Sigurbjörn Óttarsson</cp:lastModifiedBy>
  <dcterms:created xsi:type="dcterms:W3CDTF">2018-02-14T00:03:15Z</dcterms:created>
  <dcterms:modified xsi:type="dcterms:W3CDTF">2019-08-12T12:55:52Z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2099157645</vt:i4>
  </property>
  <property fmtid="{D5CDD505-2E9C-101B-9397-08002B2CF9AE}" pid="3" name="_NewReviewCycle">
    <vt:lpwstr/>
  </property>
  <property fmtid="{D5CDD505-2E9C-101B-9397-08002B2CF9AE}" pid="4" name="_EmailSubject">
    <vt:lpwstr>Pillar 3 - version 2</vt:lpwstr>
  </property>
  <property fmtid="{D5CDD505-2E9C-101B-9397-08002B2CF9AE}" pid="5" name="_AuthorEmail">
    <vt:lpwstr>elma.fridriksdottir@arionbanki.is</vt:lpwstr>
  </property>
  <property fmtid="{D5CDD505-2E9C-101B-9397-08002B2CF9AE}" pid="6" name="_AuthorEmailDisplayName">
    <vt:lpwstr>Elma Rún Friðriksdóttir</vt:lpwstr>
  </property>
  <property fmtid="{D5CDD505-2E9C-101B-9397-08002B2CF9AE}" pid="7" name="_PreviousAdHocReviewCycleID">
    <vt:i4>1631355869</vt:i4>
  </property>
  <property fmtid="{D5CDD505-2E9C-101B-9397-08002B2CF9AE}" pid="8" name="_ReviewingToolsShownOnce">
    <vt:lpwstr/>
  </property>
</Properties>
</file>